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60" yWindow="75" windowWidth="20955" windowHeight="9465"/>
  </bookViews>
  <sheets>
    <sheet name="Income Statement" sheetId="2" r:id="rId1"/>
    <sheet name="Segment Tables" sheetId="6" r:id="rId2"/>
    <sheet name="Quarterly EPS" sheetId="7" r:id="rId3"/>
    <sheet name="Free Cash Flow" sheetId="8" r:id="rId4"/>
  </sheets>
  <externalReferences>
    <externalReference r:id="rId5"/>
  </externalReferences>
  <definedNames>
    <definedName name="Analysis">#REF!</definedName>
    <definedName name="Controls">#REF!</definedName>
    <definedName name="Currency">#REF!</definedName>
    <definedName name="CurrentPeriod">#REF!</definedName>
    <definedName name="CurrentQuarter">#REF!</definedName>
    <definedName name="CurrentYearQ1">#REF!</definedName>
    <definedName name="CurrentYearQ1YTD">#REF!</definedName>
    <definedName name="CurrentYearQ2">#REF!</definedName>
    <definedName name="CurrentYearQ2YTD">#REF!</definedName>
    <definedName name="CurrentYearQ3">#REF!</definedName>
    <definedName name="CurrentYearQ3YTD">#REF!</definedName>
    <definedName name="CurrentYearQ4">#REF!</definedName>
    <definedName name="CurrentYearQ4YTD">#REF!</definedName>
    <definedName name="CY">[1]INPUT!$B$16</definedName>
    <definedName name="Entity">#REF!</definedName>
    <definedName name="_xlnm.Print_Area" localSheetId="3">'Free Cash Flow'!$A$1:$M$19</definedName>
    <definedName name="_xlnm.Print_Area" localSheetId="0">'Income Statement'!$A$1:$H$59</definedName>
    <definedName name="_xlnm.Print_Area" localSheetId="2">'Quarterly EPS'!$A$1:$L$29</definedName>
    <definedName name="_xlnm.Print_Area" localSheetId="1">'Segment Tables'!$A$1:$L$110</definedName>
    <definedName name="_xlnm.Print_Titles" localSheetId="1">'Segment Tables'!$1:$3</definedName>
    <definedName name="PriorPeriod">#REF!</definedName>
    <definedName name="PriorYearQ1">#REF!</definedName>
    <definedName name="PriorYearQ1YTD">#REF!</definedName>
    <definedName name="PriorYearQ2">#REF!</definedName>
    <definedName name="PriorYearQ2YTD">#REF!</definedName>
    <definedName name="PriorYearQ3">#REF!</definedName>
    <definedName name="PriorYearQ3YTD">#REF!</definedName>
    <definedName name="PriorYearQ4">#REF!</definedName>
    <definedName name="PriorYearQ4YTD">#REF!</definedName>
    <definedName name="PriorYearQuarter">#REF!</definedName>
    <definedName name="PY">[1]INPUT!$C$16</definedName>
  </definedNames>
  <calcPr calcId="125725"/>
</workbook>
</file>

<file path=xl/calcChain.xml><?xml version="1.0" encoding="utf-8"?>
<calcChain xmlns="http://schemas.openxmlformats.org/spreadsheetml/2006/main">
  <c r="F51" i="2"/>
  <c r="B51"/>
  <c r="I11" i="8"/>
  <c r="K11" s="1"/>
  <c r="I10"/>
  <c r="I12" l="1"/>
  <c r="K10"/>
  <c r="M10" s="1"/>
  <c r="M11"/>
  <c r="M12" l="1"/>
  <c r="K12"/>
  <c r="B15"/>
  <c r="E11" l="1"/>
  <c r="E10"/>
  <c r="G15" l="1"/>
  <c r="J15"/>
  <c r="C15"/>
  <c r="E15" s="1"/>
  <c r="H15"/>
  <c r="L15"/>
  <c r="D15"/>
  <c r="D12" l="1"/>
  <c r="D19" s="1"/>
  <c r="E12"/>
  <c r="E19" s="1"/>
  <c r="C12"/>
  <c r="C19" s="1"/>
  <c r="B12"/>
  <c r="B19" s="1"/>
  <c r="H12" l="1"/>
  <c r="H19" s="1"/>
  <c r="J12"/>
  <c r="J19" s="1"/>
  <c r="L12"/>
  <c r="L19" s="1"/>
  <c r="G12"/>
  <c r="G19" s="1"/>
  <c r="B14" l="1"/>
  <c r="B17" l="1"/>
  <c r="F25" i="2" l="1"/>
  <c r="F27" s="1"/>
  <c r="B25"/>
  <c r="B40"/>
  <c r="F40"/>
  <c r="B18"/>
  <c r="B20" s="1"/>
  <c r="B22" s="1"/>
  <c r="B27" l="1"/>
  <c r="B31"/>
  <c r="B41"/>
  <c r="B39"/>
  <c r="F57"/>
  <c r="B57"/>
  <c r="F53"/>
  <c r="B53"/>
  <c r="B32"/>
  <c r="F32"/>
  <c r="F39"/>
  <c r="F18"/>
  <c r="F20" s="1"/>
  <c r="F22" s="1"/>
  <c r="H25" l="1"/>
  <c r="H27" s="1"/>
  <c r="C14" i="8"/>
  <c r="D14"/>
  <c r="D17" s="1"/>
  <c r="B33" i="2"/>
  <c r="D40"/>
  <c r="H40"/>
  <c r="D25"/>
  <c r="H57"/>
  <c r="D57"/>
  <c r="H53"/>
  <c r="D53"/>
  <c r="D32"/>
  <c r="H32"/>
  <c r="H18"/>
  <c r="H20" s="1"/>
  <c r="H22" s="1"/>
  <c r="D18"/>
  <c r="D20" s="1"/>
  <c r="D22" s="1"/>
  <c r="B54"/>
  <c r="F54"/>
  <c r="F31"/>
  <c r="E14" i="8" l="1"/>
  <c r="I15"/>
  <c r="I19" s="1"/>
  <c r="C17"/>
  <c r="J14"/>
  <c r="J17" s="1"/>
  <c r="L14"/>
  <c r="L17" s="1"/>
  <c r="H14"/>
  <c r="H17" s="1"/>
  <c r="G14"/>
  <c r="D31" i="2"/>
  <c r="D27"/>
  <c r="F33"/>
  <c r="F41"/>
  <c r="D39"/>
  <c r="H39"/>
  <c r="D54"/>
  <c r="H54"/>
  <c r="H31"/>
  <c r="I14" i="8" l="1"/>
  <c r="I17" s="1"/>
  <c r="K15"/>
  <c r="K14"/>
  <c r="G17"/>
  <c r="E17"/>
  <c r="D33" i="2"/>
  <c r="D41"/>
  <c r="H33"/>
  <c r="H41"/>
  <c r="K19" i="8" l="1"/>
  <c r="M15"/>
  <c r="M19" s="1"/>
  <c r="M14"/>
  <c r="M17" s="1"/>
  <c r="K17"/>
</calcChain>
</file>

<file path=xl/sharedStrings.xml><?xml version="1.0" encoding="utf-8"?>
<sst xmlns="http://schemas.openxmlformats.org/spreadsheetml/2006/main" count="172" uniqueCount="88">
  <si>
    <t xml:space="preserve">DOVER CORPORATION </t>
  </si>
  <si>
    <t>CONDENSED CONSOLIDATED STATEMENTS OF EARNINGS</t>
  </si>
  <si>
    <t>(unaudited) (in thousands, except per share figures)</t>
  </si>
  <si>
    <t>Revenue</t>
  </si>
  <si>
    <t>Cost of goods and services</t>
  </si>
  <si>
    <t>Gross profit</t>
  </si>
  <si>
    <t>Selling and administrative expenses</t>
  </si>
  <si>
    <t>Operating earnings</t>
  </si>
  <si>
    <t>Interest expense, net</t>
  </si>
  <si>
    <t>Provision for income taxes</t>
  </si>
  <si>
    <t>Earnings from continuing operations</t>
  </si>
  <si>
    <t>Earnings (loss) from discontinued operations, net</t>
  </si>
  <si>
    <t xml:space="preserve">Net earnings </t>
  </si>
  <si>
    <t>Basic earnings (loss) per common share:</t>
  </si>
  <si>
    <t xml:space="preserve">Weighted average shares outstanding </t>
  </si>
  <si>
    <t>Diluted earnings (loss) per common share:</t>
  </si>
  <si>
    <t>Net earnings</t>
  </si>
  <si>
    <t>Dividends paid per common share</t>
  </si>
  <si>
    <t>The following table is a reconciliation of the share amounts used in computing earnings per share:</t>
  </si>
  <si>
    <t>Weighted average shares outstanding - Basic</t>
  </si>
  <si>
    <t>Dilutive effect of assumed exercise of employee stock options, SARs and Performance Shares</t>
  </si>
  <si>
    <t>Weighted average shares outstanding - Diluted</t>
  </si>
  <si>
    <t xml:space="preserve">Anti-dilutive options/SARs excluded from diluted EPS computation </t>
  </si>
  <si>
    <t>Q1</t>
  </si>
  <si>
    <t>Q2</t>
  </si>
  <si>
    <t>Q3</t>
  </si>
  <si>
    <t>Q4</t>
  </si>
  <si>
    <t>Earnings before provision for income taxes and discontinued operations</t>
  </si>
  <si>
    <t>DOVER CORPORATION</t>
  </si>
  <si>
    <t xml:space="preserve">QUARTERLY SEGMENT INFORMATION </t>
  </si>
  <si>
    <t>(unaudited) (in thousands)</t>
  </si>
  <si>
    <t>REVENUE</t>
  </si>
  <si>
    <t xml:space="preserve">  Industrial Products</t>
  </si>
  <si>
    <t xml:space="preserve">      Material Handling</t>
  </si>
  <si>
    <t xml:space="preserve">      Mobile Equipment</t>
  </si>
  <si>
    <t xml:space="preserve">      Eliminations</t>
  </si>
  <si>
    <t>Engineered Systems</t>
  </si>
  <si>
    <t xml:space="preserve">      Product Identification</t>
  </si>
  <si>
    <t xml:space="preserve">      Engineered Products</t>
  </si>
  <si>
    <t>Fluid Management</t>
  </si>
  <si>
    <t xml:space="preserve">       Energy</t>
  </si>
  <si>
    <t xml:space="preserve">      Fluid Solutions</t>
  </si>
  <si>
    <t>Electronic Technologies</t>
  </si>
  <si>
    <t>Intra-segment eliminations</t>
  </si>
  <si>
    <t>Total consolidated revenue</t>
  </si>
  <si>
    <t xml:space="preserve">NET EARNINGS </t>
  </si>
  <si>
    <t>Segment Earnings:</t>
  </si>
  <si>
    <t xml:space="preserve">   Industrial Products</t>
  </si>
  <si>
    <t xml:space="preserve">   Engineered Systems</t>
  </si>
  <si>
    <t xml:space="preserve">   Fluid Management</t>
  </si>
  <si>
    <t xml:space="preserve">   Electronic Technologies</t>
  </si>
  <si>
    <t>Total Segments</t>
  </si>
  <si>
    <t xml:space="preserve">Corporate expense / other </t>
  </si>
  <si>
    <t>Net interest expense</t>
  </si>
  <si>
    <t>SEGMENT OPERATING MARGIN</t>
  </si>
  <si>
    <t xml:space="preserve">Total Segment </t>
  </si>
  <si>
    <t>BOOKINGS</t>
  </si>
  <si>
    <t xml:space="preserve">      Energy</t>
  </si>
  <si>
    <t>Total consolidated bookings</t>
  </si>
  <si>
    <t>BACKLOG</t>
  </si>
  <si>
    <t>Industrial Products</t>
  </si>
  <si>
    <t>Total consolidated backlog</t>
  </si>
  <si>
    <t>DEPRECIATION AND AMORTIZATION EXPENSE</t>
  </si>
  <si>
    <t>Corporate</t>
  </si>
  <si>
    <t>QUARTERLY EARNINGS PER SHARE</t>
  </si>
  <si>
    <t xml:space="preserve">(unaudited) </t>
  </si>
  <si>
    <t>Continuing operations</t>
  </si>
  <si>
    <t>Discontinued operations</t>
  </si>
  <si>
    <t>QUARTERLY FREE CASH FLOW INFORMATION</t>
  </si>
  <si>
    <t>(unaudited)(in thousands)</t>
  </si>
  <si>
    <t>CAPEX</t>
  </si>
  <si>
    <t>Earnings From Continuing Operations</t>
  </si>
  <si>
    <t>Earnings from continuing operations before provision for income taxes</t>
  </si>
  <si>
    <t>Q2 YTD</t>
  </si>
  <si>
    <t>Q3 YTD</t>
  </si>
  <si>
    <t>NOTE:</t>
  </si>
  <si>
    <t xml:space="preserve">Earnings from continuing operations </t>
  </si>
  <si>
    <t>Diluted earnings per share in the first, second, and third quarters of 2011 and third and fourth quarters of 2010 were favorably impacted by discrete tax events.  The third quarter of 2010 was additionally impacted by the favorable resolution of a tax position in a foreign jurisdiction.  As a result, the Company's effective tax rates in the first, second, and third quarters of 2011 and the third and fourth quarters of 2010 were 23.8%, 20.0%, 25.6%, 14.6%, and 21.2%, respectively, which were lower than the Company's previously estimated tax rates of 27% to 29% for each of the respective periods.  These lower effective tax rates contributed incremental diluted earnings per share of $0.04, $0.12, and $0.01 in the first, second, and third quarters of 2011 and $0.20 and $0.07 in the third and fourth quarters of 2010, respectively.</t>
  </si>
  <si>
    <t>Cash from operations</t>
  </si>
  <si>
    <t>Free cash flow</t>
  </si>
  <si>
    <t>Free cash flow as a percentage of earnings from continuing operations</t>
  </si>
  <si>
    <t>Free cash flow as a percentage of revenue</t>
  </si>
  <si>
    <t>Other expense, net</t>
  </si>
  <si>
    <t>(Loss) earnings from discontinued operations, net</t>
  </si>
  <si>
    <t>Three Months Ended September 30,</t>
  </si>
  <si>
    <t>Nine Months Ended September 30,</t>
  </si>
  <si>
    <t>INVESTOR SUPPLEMENT - THIRD QUARTER 2011</t>
  </si>
  <si>
    <t>FY 2010</t>
  </si>
</sst>
</file>

<file path=xl/styles.xml><?xml version="1.0" encoding="utf-8"?>
<styleSheet xmlns="http://schemas.openxmlformats.org/spreadsheetml/2006/main">
  <numFmts count="7">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quot;$&quot;* #,##0.000_);_(&quot;$&quot;* \(#,##0.000\);_(&quot;$&quot;* &quot;-&quot;??_);_(@_)"/>
  </numFmts>
  <fonts count="22">
    <font>
      <sz val="10"/>
      <color theme="1"/>
      <name val="Arial"/>
      <family val="2"/>
    </font>
    <font>
      <sz val="10"/>
      <color theme="1"/>
      <name val="Arial"/>
      <family val="2"/>
    </font>
    <font>
      <b/>
      <sz val="10"/>
      <color theme="1"/>
      <name val="Arial"/>
      <family val="2"/>
    </font>
    <font>
      <sz val="12"/>
      <name val="Arial"/>
      <family val="2"/>
    </font>
    <font>
      <b/>
      <sz val="10"/>
      <name val="Arial"/>
      <family val="2"/>
    </font>
    <font>
      <sz val="10"/>
      <name val="Arial"/>
      <family val="2"/>
    </font>
    <font>
      <b/>
      <sz val="10"/>
      <color rgb="FFFF0000"/>
      <name val="Arial"/>
      <family val="2"/>
    </font>
    <font>
      <sz val="11"/>
      <color theme="1"/>
      <name val="Calibri"/>
      <family val="2"/>
      <scheme val="minor"/>
    </font>
    <font>
      <b/>
      <sz val="12"/>
      <color theme="1"/>
      <name val="Arial"/>
      <family val="2"/>
    </font>
    <font>
      <sz val="12"/>
      <color theme="1"/>
      <name val="Arial"/>
      <family val="2"/>
    </font>
    <font>
      <b/>
      <u/>
      <sz val="16"/>
      <color theme="1"/>
      <name val="Arial"/>
      <family val="2"/>
    </font>
    <font>
      <b/>
      <sz val="14"/>
      <name val="Arial"/>
      <family val="2"/>
    </font>
    <font>
      <sz val="14"/>
      <name val="Arial"/>
      <family val="2"/>
    </font>
    <font>
      <b/>
      <sz val="9"/>
      <name val="Arial"/>
      <family val="2"/>
    </font>
    <font>
      <sz val="9"/>
      <name val="Arial"/>
      <family val="2"/>
    </font>
    <font>
      <i/>
      <sz val="9"/>
      <name val="Arial"/>
      <family val="2"/>
    </font>
    <font>
      <b/>
      <u/>
      <sz val="9"/>
      <color indexed="8"/>
      <name val="Arial"/>
      <family val="2"/>
    </font>
    <font>
      <sz val="9"/>
      <color indexed="8"/>
      <name val="Arial"/>
      <family val="2"/>
    </font>
    <font>
      <b/>
      <u/>
      <sz val="9"/>
      <name val="Arial"/>
      <family val="2"/>
    </font>
    <font>
      <b/>
      <u/>
      <sz val="10"/>
      <name val="Arial"/>
      <family val="2"/>
    </font>
    <font>
      <sz val="9"/>
      <color theme="1"/>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style="thin">
        <color indexed="64"/>
      </top>
      <bottom/>
      <diagonal/>
    </border>
  </borders>
  <cellStyleXfs count="2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0" fontId="7" fillId="0" borderId="0"/>
  </cellStyleXfs>
  <cellXfs count="136">
    <xf numFmtId="0" fontId="0" fillId="0" borderId="0" xfId="0"/>
    <xf numFmtId="0" fontId="0" fillId="0" borderId="0" xfId="0" applyFill="1" applyBorder="1" applyAlignment="1"/>
    <xf numFmtId="0" fontId="4" fillId="0" borderId="0" xfId="0" applyFont="1" applyFill="1" applyBorder="1" applyAlignment="1">
      <alignment horizontal="center"/>
    </xf>
    <xf numFmtId="0" fontId="5" fillId="0" borderId="0" xfId="0" applyFont="1" applyFill="1" applyBorder="1"/>
    <xf numFmtId="0" fontId="0" fillId="0" borderId="0" xfId="0" applyFill="1" applyBorder="1"/>
    <xf numFmtId="0" fontId="5" fillId="0" borderId="0" xfId="0" applyFont="1" applyFill="1" applyBorder="1" applyAlignment="1">
      <alignment horizontal="center"/>
    </xf>
    <xf numFmtId="0" fontId="5" fillId="0" borderId="0" xfId="0" applyFont="1" applyFill="1" applyBorder="1" applyAlignment="1">
      <alignment horizontal="left"/>
    </xf>
    <xf numFmtId="0" fontId="4" fillId="0" borderId="0" xfId="0" applyFont="1" applyFill="1" applyBorder="1" applyAlignment="1">
      <alignment horizontal="left"/>
    </xf>
    <xf numFmtId="0" fontId="4" fillId="0" borderId="0" xfId="0" applyFont="1" applyFill="1" applyBorder="1"/>
    <xf numFmtId="0" fontId="5" fillId="0" borderId="0" xfId="0" applyFont="1" applyFill="1" applyBorder="1" applyAlignment="1"/>
    <xf numFmtId="0" fontId="4" fillId="0" borderId="0" xfId="0" applyFont="1" applyFill="1" applyBorder="1" applyAlignment="1"/>
    <xf numFmtId="0" fontId="5" fillId="0" borderId="0" xfId="0" quotePrefix="1" applyFont="1" applyFill="1" applyBorder="1" applyAlignment="1">
      <alignment horizontal="left"/>
    </xf>
    <xf numFmtId="0" fontId="5" fillId="0" borderId="0" xfId="0" quotePrefix="1" applyFont="1" applyFill="1" applyBorder="1" applyAlignment="1">
      <alignment horizontal="left" vertical="top"/>
    </xf>
    <xf numFmtId="0" fontId="6" fillId="0" borderId="0" xfId="0" applyFont="1" applyFill="1" applyBorder="1"/>
    <xf numFmtId="0" fontId="0" fillId="0" borderId="0" xfId="0" applyAlignment="1">
      <alignment horizontal="center"/>
    </xf>
    <xf numFmtId="0" fontId="2" fillId="0" borderId="4" xfId="0" applyFont="1" applyBorder="1" applyAlignment="1">
      <alignment horizontal="center"/>
    </xf>
    <xf numFmtId="0" fontId="9" fillId="0" borderId="0" xfId="0" applyFont="1"/>
    <xf numFmtId="44" fontId="0" fillId="0" borderId="0" xfId="2" applyFont="1" applyFill="1" applyBorder="1"/>
    <xf numFmtId="165" fontId="0" fillId="0" borderId="0" xfId="2" applyNumberFormat="1" applyFont="1" applyFill="1" applyBorder="1"/>
    <xf numFmtId="165" fontId="0" fillId="0" borderId="2" xfId="2" applyNumberFormat="1" applyFont="1" applyFill="1" applyBorder="1"/>
    <xf numFmtId="164" fontId="0" fillId="0" borderId="3" xfId="1" applyNumberFormat="1" applyFont="1" applyFill="1" applyBorder="1"/>
    <xf numFmtId="0" fontId="2" fillId="0" borderId="4" xfId="0" applyFont="1" applyFill="1" applyBorder="1" applyAlignment="1">
      <alignment horizontal="center"/>
    </xf>
    <xf numFmtId="0" fontId="5" fillId="0" borderId="0" xfId="0" applyFont="1" applyFill="1" applyBorder="1" applyAlignment="1">
      <alignment wrapText="1"/>
    </xf>
    <xf numFmtId="43" fontId="0" fillId="0" borderId="0" xfId="1" applyFont="1" applyFill="1" applyBorder="1"/>
    <xf numFmtId="164" fontId="0" fillId="0" borderId="0" xfId="1" applyNumberFormat="1" applyFont="1" applyFill="1" applyBorder="1"/>
    <xf numFmtId="0" fontId="8" fillId="0" borderId="0" xfId="0" applyFont="1" applyAlignment="1">
      <alignment horizontal="center"/>
    </xf>
    <xf numFmtId="164" fontId="0" fillId="0" borderId="1" xfId="1" applyNumberFormat="1" applyFont="1" applyFill="1" applyBorder="1"/>
    <xf numFmtId="164" fontId="0" fillId="0" borderId="0" xfId="0" applyNumberFormat="1" applyFill="1" applyBorder="1"/>
    <xf numFmtId="164" fontId="0" fillId="0" borderId="1" xfId="0" applyNumberFormat="1" applyFill="1" applyBorder="1"/>
    <xf numFmtId="0" fontId="13" fillId="0" borderId="0" xfId="0" applyFont="1" applyFill="1" applyBorder="1" applyAlignment="1">
      <alignment horizontal="center"/>
    </xf>
    <xf numFmtId="0" fontId="14" fillId="0" borderId="0" xfId="0" applyFont="1" applyFill="1" applyBorder="1"/>
    <xf numFmtId="0" fontId="15" fillId="0" borderId="0" xfId="0" applyFont="1" applyFill="1" applyBorder="1"/>
    <xf numFmtId="0" fontId="13" fillId="0" borderId="1" xfId="0" applyFont="1" applyFill="1" applyBorder="1" applyAlignment="1">
      <alignment horizontal="center"/>
    </xf>
    <xf numFmtId="41" fontId="15" fillId="0" borderId="0" xfId="0" applyNumberFormat="1" applyFont="1" applyFill="1" applyBorder="1"/>
    <xf numFmtId="0" fontId="13" fillId="0" borderId="0" xfId="0" applyFont="1" applyFill="1" applyBorder="1"/>
    <xf numFmtId="165" fontId="14" fillId="0" borderId="0" xfId="2" applyNumberFormat="1" applyFont="1" applyFill="1" applyBorder="1"/>
    <xf numFmtId="165" fontId="13" fillId="0" borderId="0" xfId="2" applyNumberFormat="1" applyFont="1" applyFill="1" applyBorder="1"/>
    <xf numFmtId="164" fontId="14" fillId="0" borderId="0" xfId="5" applyNumberFormat="1" applyFont="1" applyFill="1" applyBorder="1"/>
    <xf numFmtId="164" fontId="13" fillId="0" borderId="0" xfId="5" applyNumberFormat="1" applyFont="1" applyFill="1" applyBorder="1"/>
    <xf numFmtId="164" fontId="14" fillId="0" borderId="4" xfId="5" applyNumberFormat="1" applyFont="1" applyFill="1" applyBorder="1"/>
    <xf numFmtId="164" fontId="13" fillId="0" borderId="4" xfId="5" applyNumberFormat="1" applyFont="1" applyFill="1" applyBorder="1"/>
    <xf numFmtId="164" fontId="14" fillId="0" borderId="1" xfId="5" applyNumberFormat="1" applyFont="1" applyFill="1" applyBorder="1"/>
    <xf numFmtId="164" fontId="13" fillId="0" borderId="1" xfId="5" applyNumberFormat="1" applyFont="1" applyFill="1" applyBorder="1"/>
    <xf numFmtId="0" fontId="17" fillId="0" borderId="0" xfId="0" applyFont="1" applyFill="1" applyBorder="1"/>
    <xf numFmtId="0" fontId="16" fillId="0" borderId="0" xfId="0" applyFont="1" applyFill="1" applyBorder="1"/>
    <xf numFmtId="165" fontId="13" fillId="0" borderId="0" xfId="0" applyNumberFormat="1" applyFont="1" applyFill="1" applyBorder="1"/>
    <xf numFmtId="3" fontId="13" fillId="0" borderId="0" xfId="2" applyNumberFormat="1" applyFont="1" applyFill="1" applyBorder="1"/>
    <xf numFmtId="3" fontId="13" fillId="0" borderId="1" xfId="2" applyNumberFormat="1" applyFont="1" applyFill="1" applyBorder="1"/>
    <xf numFmtId="41" fontId="14" fillId="0" borderId="0" xfId="0" applyNumberFormat="1" applyFont="1" applyFill="1" applyBorder="1"/>
    <xf numFmtId="41" fontId="14" fillId="0" borderId="1" xfId="0" applyNumberFormat="1" applyFont="1" applyFill="1" applyBorder="1"/>
    <xf numFmtId="0" fontId="17" fillId="0" borderId="0" xfId="0" applyFont="1" applyFill="1" applyBorder="1" applyAlignment="1">
      <alignment horizontal="left"/>
    </xf>
    <xf numFmtId="0" fontId="17" fillId="0" borderId="0" xfId="0" applyFont="1" applyFill="1" applyBorder="1" applyAlignment="1">
      <alignment horizontal="left" wrapText="1"/>
    </xf>
    <xf numFmtId="0" fontId="18" fillId="0" borderId="0" xfId="0" applyFont="1" applyFill="1" applyBorder="1"/>
    <xf numFmtId="166" fontId="14" fillId="0" borderId="0" xfId="3" applyNumberFormat="1" applyFont="1" applyFill="1" applyBorder="1"/>
    <xf numFmtId="166" fontId="13" fillId="0" borderId="0" xfId="3" applyNumberFormat="1" applyFont="1" applyFill="1" applyBorder="1"/>
    <xf numFmtId="164" fontId="14" fillId="0" borderId="0" xfId="0" applyNumberFormat="1" applyFont="1" applyFill="1" applyBorder="1"/>
    <xf numFmtId="164" fontId="13" fillId="0" borderId="0" xfId="5" applyNumberFormat="1" applyFont="1" applyFill="1" applyBorder="1" applyAlignment="1">
      <alignment horizontal="right"/>
    </xf>
    <xf numFmtId="164" fontId="4" fillId="0" borderId="0" xfId="5" applyNumberFormat="1" applyFont="1" applyFill="1" applyBorder="1"/>
    <xf numFmtId="0" fontId="13" fillId="0" borderId="0" xfId="0" applyFont="1" applyFill="1" applyBorder="1" applyAlignment="1">
      <alignment horizontal="center"/>
    </xf>
    <xf numFmtId="165" fontId="14" fillId="0" borderId="0" xfId="0" applyNumberFormat="1" applyFont="1" applyFill="1" applyBorder="1"/>
    <xf numFmtId="0" fontId="19" fillId="0" borderId="0" xfId="0" applyFont="1" applyFill="1" applyBorder="1"/>
    <xf numFmtId="0" fontId="5" fillId="0" borderId="0" xfId="0" quotePrefix="1" applyFont="1" applyFill="1" applyBorder="1" applyAlignment="1">
      <alignment horizontal="center"/>
    </xf>
    <xf numFmtId="0" fontId="4" fillId="0" borderId="0" xfId="0" quotePrefix="1" applyFont="1" applyFill="1" applyBorder="1" applyAlignment="1">
      <alignment horizontal="center"/>
    </xf>
    <xf numFmtId="0" fontId="20" fillId="0" borderId="0" xfId="0" applyFont="1" applyFill="1" applyBorder="1"/>
    <xf numFmtId="164" fontId="14" fillId="0" borderId="0" xfId="1" applyNumberFormat="1" applyFont="1" applyFill="1" applyBorder="1"/>
    <xf numFmtId="164" fontId="13" fillId="0" borderId="0" xfId="1" applyNumberFormat="1" applyFont="1" applyFill="1" applyBorder="1"/>
    <xf numFmtId="164" fontId="14" fillId="0" borderId="1" xfId="1" applyNumberFormat="1" applyFont="1" applyFill="1" applyBorder="1"/>
    <xf numFmtId="164" fontId="13" fillId="0" borderId="1" xfId="1" applyNumberFormat="1" applyFont="1" applyFill="1" applyBorder="1"/>
    <xf numFmtId="164" fontId="14" fillId="0" borderId="4" xfId="1" applyNumberFormat="1" applyFont="1" applyFill="1" applyBorder="1"/>
    <xf numFmtId="164" fontId="13" fillId="0" borderId="4" xfId="1" applyNumberFormat="1" applyFont="1" applyFill="1" applyBorder="1"/>
    <xf numFmtId="164" fontId="13" fillId="0" borderId="0" xfId="1" applyNumberFormat="1" applyFont="1" applyFill="1" applyBorder="1" applyAlignment="1">
      <alignment horizontal="right"/>
    </xf>
    <xf numFmtId="41" fontId="13" fillId="0" borderId="1" xfId="0" applyNumberFormat="1" applyFont="1" applyFill="1" applyBorder="1"/>
    <xf numFmtId="164" fontId="14" fillId="0" borderId="5" xfId="5" applyNumberFormat="1" applyFont="1" applyFill="1" applyBorder="1"/>
    <xf numFmtId="164" fontId="13" fillId="0" borderId="5" xfId="5" applyNumberFormat="1" applyFont="1" applyFill="1" applyBorder="1"/>
    <xf numFmtId="165" fontId="14" fillId="0" borderId="3" xfId="2" applyNumberFormat="1" applyFont="1" applyFill="1" applyBorder="1"/>
    <xf numFmtId="165" fontId="13" fillId="0" borderId="3" xfId="2" applyNumberFormat="1" applyFont="1" applyFill="1" applyBorder="1"/>
    <xf numFmtId="165" fontId="14" fillId="0" borderId="2" xfId="2" applyNumberFormat="1" applyFont="1" applyFill="1" applyBorder="1"/>
    <xf numFmtId="165" fontId="13" fillId="0" borderId="2" xfId="2" applyNumberFormat="1" applyFont="1" applyFill="1" applyBorder="1"/>
    <xf numFmtId="165" fontId="14" fillId="0" borderId="0" xfId="2" quotePrefix="1" applyNumberFormat="1" applyFont="1" applyFill="1" applyBorder="1"/>
    <xf numFmtId="164" fontId="14" fillId="0" borderId="0" xfId="1" quotePrefix="1" applyNumberFormat="1" applyFont="1" applyFill="1" applyBorder="1"/>
    <xf numFmtId="165" fontId="14" fillId="0" borderId="2" xfId="2" quotePrefix="1" applyNumberFormat="1" applyFont="1" applyFill="1" applyBorder="1"/>
    <xf numFmtId="0" fontId="14" fillId="0" borderId="0" xfId="0" quotePrefix="1" applyFont="1" applyFill="1" applyBorder="1" applyAlignment="1">
      <alignment horizontal="center"/>
    </xf>
    <xf numFmtId="0" fontId="4" fillId="2" borderId="0" xfId="0" applyFont="1" applyFill="1"/>
    <xf numFmtId="0" fontId="5" fillId="2" borderId="0" xfId="0" applyFont="1" applyFill="1"/>
    <xf numFmtId="0" fontId="14" fillId="2" borderId="0" xfId="0" quotePrefix="1" applyFont="1" applyFill="1" applyAlignment="1">
      <alignment horizontal="center"/>
    </xf>
    <xf numFmtId="0" fontId="20" fillId="0" borderId="0" xfId="0" applyFont="1"/>
    <xf numFmtId="0" fontId="5" fillId="2" borderId="0" xfId="0" applyFont="1" applyFill="1" applyAlignment="1">
      <alignment horizontal="left" indent="1"/>
    </xf>
    <xf numFmtId="164" fontId="0" fillId="0" borderId="0" xfId="1" applyNumberFormat="1" applyFont="1"/>
    <xf numFmtId="44" fontId="0" fillId="0" borderId="0" xfId="2" applyFont="1"/>
    <xf numFmtId="165" fontId="0" fillId="0" borderId="0" xfId="2" applyNumberFormat="1" applyFont="1"/>
    <xf numFmtId="43" fontId="0" fillId="0" borderId="0" xfId="2" applyNumberFormat="1" applyFont="1"/>
    <xf numFmtId="0" fontId="13" fillId="0" borderId="1" xfId="0" applyFont="1" applyFill="1" applyBorder="1" applyAlignment="1">
      <alignment horizontal="center"/>
    </xf>
    <xf numFmtId="1" fontId="4" fillId="2" borderId="4" xfId="0" applyNumberFormat="1" applyFont="1" applyFill="1" applyBorder="1" applyAlignment="1">
      <alignment horizontal="center"/>
    </xf>
    <xf numFmtId="0" fontId="5" fillId="2" borderId="0" xfId="0" applyFont="1" applyFill="1" applyAlignment="1">
      <alignment wrapText="1"/>
    </xf>
    <xf numFmtId="164" fontId="0" fillId="0" borderId="1" xfId="1" applyNumberFormat="1" applyFont="1" applyBorder="1"/>
    <xf numFmtId="0" fontId="0" fillId="0" borderId="0" xfId="0" applyAlignment="1">
      <alignment wrapText="1"/>
    </xf>
    <xf numFmtId="0" fontId="21" fillId="2" borderId="0" xfId="0" applyFont="1" applyFill="1" applyAlignment="1"/>
    <xf numFmtId="0" fontId="3" fillId="2" borderId="0" xfId="0" applyFont="1" applyFill="1" applyAlignment="1"/>
    <xf numFmtId="165" fontId="0" fillId="0" borderId="5" xfId="2" applyNumberFormat="1" applyFont="1" applyBorder="1"/>
    <xf numFmtId="165" fontId="0" fillId="0" borderId="2" xfId="2" applyNumberFormat="1" applyFont="1" applyBorder="1"/>
    <xf numFmtId="166" fontId="0" fillId="0" borderId="0" xfId="3" applyNumberFormat="1" applyFont="1"/>
    <xf numFmtId="0" fontId="14" fillId="0" borderId="0" xfId="0" applyFont="1" applyFill="1" applyBorder="1" applyAlignment="1">
      <alignment wrapText="1"/>
    </xf>
    <xf numFmtId="41" fontId="13" fillId="0" borderId="0" xfId="0" applyNumberFormat="1" applyFont="1" applyFill="1" applyBorder="1"/>
    <xf numFmtId="3" fontId="13" fillId="0" borderId="5" xfId="2" applyNumberFormat="1" applyFont="1" applyFill="1" applyBorder="1"/>
    <xf numFmtId="0" fontId="4" fillId="0" borderId="0" xfId="0" quotePrefix="1" applyFont="1" applyFill="1" applyBorder="1" applyAlignment="1">
      <alignment horizontal="left" wrapText="1"/>
    </xf>
    <xf numFmtId="0" fontId="13" fillId="0" borderId="0" xfId="0" quotePrefix="1" applyFont="1" applyFill="1" applyBorder="1" applyAlignment="1">
      <alignment horizontal="center"/>
    </xf>
    <xf numFmtId="0" fontId="2" fillId="0" borderId="0" xfId="0" applyFont="1" applyFill="1" applyBorder="1"/>
    <xf numFmtId="165" fontId="13" fillId="0" borderId="0" xfId="2" quotePrefix="1" applyNumberFormat="1" applyFont="1" applyFill="1" applyBorder="1"/>
    <xf numFmtId="164" fontId="13" fillId="0" borderId="0" xfId="1" quotePrefix="1" applyNumberFormat="1" applyFont="1" applyFill="1" applyBorder="1"/>
    <xf numFmtId="165" fontId="13" fillId="0" borderId="2" xfId="2" quotePrefix="1" applyNumberFormat="1" applyFont="1" applyFill="1" applyBorder="1"/>
    <xf numFmtId="164" fontId="2" fillId="0" borderId="0" xfId="1" applyNumberFormat="1" applyFont="1"/>
    <xf numFmtId="0" fontId="2" fillId="0" borderId="0" xfId="0" applyFont="1"/>
    <xf numFmtId="44" fontId="2" fillId="0" borderId="0" xfId="2" applyFont="1"/>
    <xf numFmtId="43" fontId="2" fillId="0" borderId="0" xfId="2" applyNumberFormat="1" applyFont="1"/>
    <xf numFmtId="0" fontId="13" fillId="0" borderId="1" xfId="0" applyFont="1" applyFill="1" applyBorder="1" applyAlignment="1">
      <alignment horizontal="center"/>
    </xf>
    <xf numFmtId="44" fontId="0" fillId="0" borderId="3" xfId="2" applyFont="1" applyFill="1" applyBorder="1"/>
    <xf numFmtId="167" fontId="0" fillId="0" borderId="3" xfId="2" applyNumberFormat="1" applyFont="1" applyFill="1" applyBorder="1"/>
    <xf numFmtId="0" fontId="12" fillId="2" borderId="0" xfId="0" quotePrefix="1" applyFont="1" applyFill="1" applyAlignment="1"/>
    <xf numFmtId="0" fontId="11" fillId="2" borderId="0" xfId="0" applyFont="1" applyFill="1" applyAlignment="1">
      <alignment wrapText="1"/>
    </xf>
    <xf numFmtId="0" fontId="11" fillId="2" borderId="0" xfId="0" applyFont="1" applyFill="1" applyAlignment="1"/>
    <xf numFmtId="0" fontId="12" fillId="2" borderId="0" xfId="0" applyFont="1" applyFill="1" applyAlignment="1"/>
    <xf numFmtId="0" fontId="3" fillId="0" borderId="0" xfId="0" quotePrefix="1" applyFont="1" applyFill="1" applyBorder="1" applyAlignment="1"/>
    <xf numFmtId="0" fontId="11" fillId="0" borderId="0" xfId="0" applyFont="1" applyFill="1" applyBorder="1" applyAlignment="1"/>
    <xf numFmtId="165" fontId="0" fillId="0" borderId="1" xfId="2" applyNumberFormat="1" applyFont="1" applyBorder="1"/>
    <xf numFmtId="0" fontId="10" fillId="0" borderId="0" xfId="0" applyFont="1" applyAlignment="1">
      <alignment horizontal="center"/>
    </xf>
    <xf numFmtId="0" fontId="8" fillId="0" borderId="0" xfId="0" applyFont="1" applyAlignment="1">
      <alignment horizontal="center"/>
    </xf>
    <xf numFmtId="0" fontId="2" fillId="0" borderId="1" xfId="0" applyFont="1" applyFill="1" applyBorder="1" applyAlignment="1">
      <alignment horizontal="center"/>
    </xf>
    <xf numFmtId="0" fontId="2" fillId="0" borderId="1" xfId="0" applyFont="1" applyBorder="1" applyAlignment="1">
      <alignment horizontal="center"/>
    </xf>
    <xf numFmtId="0" fontId="13" fillId="0" borderId="1" xfId="0" applyFont="1" applyFill="1" applyBorder="1" applyAlignment="1">
      <alignment horizontal="center"/>
    </xf>
    <xf numFmtId="0" fontId="11" fillId="0" borderId="0" xfId="0" applyFont="1" applyFill="1" applyBorder="1" applyAlignment="1">
      <alignment horizontal="center"/>
    </xf>
    <xf numFmtId="0" fontId="3" fillId="0" borderId="0" xfId="0" quotePrefix="1" applyFont="1" applyFill="1" applyBorder="1" applyAlignment="1">
      <alignment horizontal="center"/>
    </xf>
    <xf numFmtId="0" fontId="5" fillId="2" borderId="0" xfId="0" applyFont="1" applyFill="1" applyAlignment="1">
      <alignment horizontal="left" vertical="top" wrapText="1"/>
    </xf>
    <xf numFmtId="0" fontId="11" fillId="2" borderId="0" xfId="0" applyFont="1" applyFill="1" applyAlignment="1">
      <alignment horizontal="center"/>
    </xf>
    <xf numFmtId="0" fontId="11" fillId="2" borderId="0" xfId="0" applyFont="1" applyFill="1" applyAlignment="1">
      <alignment horizontal="center" wrapText="1"/>
    </xf>
    <xf numFmtId="0" fontId="12" fillId="2" borderId="0" xfId="0" quotePrefix="1" applyFont="1" applyFill="1" applyAlignment="1">
      <alignment horizontal="center"/>
    </xf>
    <xf numFmtId="0" fontId="12" fillId="2" borderId="0" xfId="0" applyFont="1" applyFill="1" applyAlignment="1">
      <alignment horizontal="center"/>
    </xf>
  </cellXfs>
  <cellStyles count="21">
    <cellStyle name="Comma" xfId="1" builtinId="3"/>
    <cellStyle name="Comma 2" xfId="5"/>
    <cellStyle name="Comma 3" xfId="6"/>
    <cellStyle name="Currency" xfId="2" builtinId="4"/>
    <cellStyle name="Normal" xfId="0" builtinId="0"/>
    <cellStyle name="Normal 15" xfId="7"/>
    <cellStyle name="Normal 2" xfId="4"/>
    <cellStyle name="Normal 2 2" xfId="8"/>
    <cellStyle name="Normal 2 3" xfId="9"/>
    <cellStyle name="Normal 3" xfId="10"/>
    <cellStyle name="Normal 3 2" xfId="11"/>
    <cellStyle name="Normal 3 3" xfId="12"/>
    <cellStyle name="Normal 4" xfId="13"/>
    <cellStyle name="Normal 4 2" xfId="14"/>
    <cellStyle name="Normal 4 3" xfId="15"/>
    <cellStyle name="Normal 5" xfId="16"/>
    <cellStyle name="Normal 5 2" xfId="17"/>
    <cellStyle name="Normal 5 3" xfId="18"/>
    <cellStyle name="Normal 6" xfId="19"/>
    <cellStyle name="Normal 7" xfId="20"/>
    <cellStyle name="Percent" xfId="3" builtinId="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3371850</xdr:colOff>
      <xdr:row>2</xdr:row>
      <xdr:rowOff>76199</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371850" cy="400049"/>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rporate/Accounting/Financial%20Reporting/10Q/2011/Q1/Investor%20Supplement/Tables%20from%20Investor%20Supplement%20KHALIX%20-%20Q1%202011.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
      <sheetName val="Income Statement"/>
      <sheetName val="Segment Tables"/>
      <sheetName val="Quarterly EPS"/>
      <sheetName val="Free Cash Flow"/>
      <sheetName val="Bal Sheet &amp; Cash Flow"/>
      <sheetName val="FCF - Org Grth - Capitalization"/>
    </sheetNames>
    <sheetDataSet>
      <sheetData sheetId="0">
        <row r="16">
          <cell r="B16">
            <v>2011</v>
          </cell>
          <cell r="C16">
            <v>2010</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2">
    <pageSetUpPr fitToPage="1"/>
  </sheetPr>
  <dimension ref="A6:L108"/>
  <sheetViews>
    <sheetView showGridLines="0" tabSelected="1" workbookViewId="0">
      <selection activeCell="B2" sqref="B2"/>
    </sheetView>
  </sheetViews>
  <sheetFormatPr defaultRowHeight="12.75" outlineLevelCol="1"/>
  <cols>
    <col min="1" max="1" width="43.5703125" customWidth="1"/>
    <col min="2" max="2" width="14.7109375" customWidth="1" outlineLevel="1"/>
    <col min="3" max="3" width="2.7109375" customWidth="1" outlineLevel="1"/>
    <col min="4" max="4" width="14.7109375" customWidth="1" outlineLevel="1"/>
    <col min="5" max="5" width="2.7109375" customWidth="1" outlineLevel="1"/>
    <col min="6" max="6" width="14.7109375" customWidth="1"/>
    <col min="7" max="7" width="2.7109375" customWidth="1"/>
    <col min="8" max="8" width="14.7109375" customWidth="1"/>
  </cols>
  <sheetData>
    <row r="6" spans="1:12" ht="20.25">
      <c r="A6" s="124" t="s">
        <v>86</v>
      </c>
      <c r="B6" s="124"/>
      <c r="C6" s="124"/>
      <c r="D6" s="124"/>
      <c r="E6" s="124"/>
      <c r="F6" s="124"/>
      <c r="G6" s="124"/>
      <c r="H6" s="124"/>
    </row>
    <row r="7" spans="1:12" ht="15">
      <c r="A7" s="16"/>
      <c r="B7" s="16"/>
      <c r="C7" s="16"/>
      <c r="D7" s="16"/>
    </row>
    <row r="8" spans="1:12" ht="15.75">
      <c r="A8" s="125" t="s">
        <v>0</v>
      </c>
      <c r="B8" s="125"/>
      <c r="C8" s="125"/>
      <c r="D8" s="125"/>
      <c r="E8" s="125"/>
      <c r="F8" s="125"/>
      <c r="G8" s="125"/>
      <c r="H8" s="125"/>
    </row>
    <row r="9" spans="1:12" ht="15.75">
      <c r="A9" s="125" t="s">
        <v>1</v>
      </c>
      <c r="B9" s="125"/>
      <c r="C9" s="125"/>
      <c r="D9" s="125"/>
      <c r="E9" s="125"/>
      <c r="F9" s="125"/>
      <c r="G9" s="125"/>
      <c r="H9" s="125"/>
    </row>
    <row r="10" spans="1:12" ht="15.75">
      <c r="A10" s="125" t="s">
        <v>2</v>
      </c>
      <c r="B10" s="125"/>
      <c r="C10" s="125"/>
      <c r="D10" s="125"/>
      <c r="E10" s="125"/>
      <c r="F10" s="125"/>
      <c r="G10" s="125"/>
      <c r="H10" s="125"/>
    </row>
    <row r="11" spans="1:12" ht="15.75">
      <c r="A11" s="25"/>
      <c r="B11" s="25"/>
      <c r="C11" s="25"/>
      <c r="D11" s="25"/>
    </row>
    <row r="12" spans="1:12" ht="15.75">
      <c r="A12" s="25"/>
      <c r="B12" s="25"/>
      <c r="C12" s="25"/>
      <c r="D12" s="25"/>
    </row>
    <row r="14" spans="1:12">
      <c r="B14" s="127" t="s">
        <v>84</v>
      </c>
      <c r="C14" s="127"/>
      <c r="D14" s="127"/>
      <c r="F14" s="127" t="s">
        <v>85</v>
      </c>
      <c r="G14" s="127"/>
      <c r="H14" s="127"/>
    </row>
    <row r="15" spans="1:12">
      <c r="B15" s="15">
        <v>2011</v>
      </c>
      <c r="C15" s="14"/>
      <c r="D15" s="15">
        <v>2010</v>
      </c>
      <c r="F15" s="15">
        <v>2011</v>
      </c>
      <c r="G15" s="14"/>
      <c r="H15" s="15">
        <v>2010</v>
      </c>
    </row>
    <row r="16" spans="1:12">
      <c r="A16" s="8" t="s">
        <v>3</v>
      </c>
      <c r="B16" s="18">
        <v>2203388</v>
      </c>
      <c r="D16" s="18">
        <v>1802158</v>
      </c>
      <c r="E16" s="4"/>
      <c r="F16" s="18">
        <v>6122287</v>
      </c>
      <c r="G16" s="4"/>
      <c r="H16" s="18">
        <v>5023750</v>
      </c>
      <c r="I16" s="4"/>
      <c r="J16" s="4"/>
      <c r="K16" s="4"/>
      <c r="L16" s="4"/>
    </row>
    <row r="17" spans="1:12">
      <c r="A17" s="3" t="s">
        <v>4</v>
      </c>
      <c r="B17" s="26">
        <v>1381337</v>
      </c>
      <c r="C17" s="24"/>
      <c r="D17" s="26">
        <v>1111364</v>
      </c>
      <c r="E17" s="4"/>
      <c r="F17" s="26">
        <v>3786458</v>
      </c>
      <c r="G17" s="24"/>
      <c r="H17" s="26">
        <v>3065621</v>
      </c>
      <c r="I17" s="4"/>
      <c r="J17" s="4"/>
      <c r="K17" s="4"/>
      <c r="L17" s="4"/>
    </row>
    <row r="18" spans="1:12">
      <c r="A18" s="7" t="s">
        <v>5</v>
      </c>
      <c r="B18" s="24">
        <f>B16-B17</f>
        <v>822051</v>
      </c>
      <c r="C18" s="24"/>
      <c r="D18" s="24">
        <f>D16-D17</f>
        <v>690794</v>
      </c>
      <c r="E18" s="4"/>
      <c r="F18" s="24">
        <f>F16-F17</f>
        <v>2335829</v>
      </c>
      <c r="G18" s="24"/>
      <c r="H18" s="24">
        <f>H16-H17</f>
        <v>1958129</v>
      </c>
      <c r="I18" s="4"/>
      <c r="J18" s="4"/>
      <c r="K18" s="4"/>
      <c r="L18" s="4"/>
    </row>
    <row r="19" spans="1:12">
      <c r="A19" s="3" t="s">
        <v>6</v>
      </c>
      <c r="B19" s="26">
        <v>484350</v>
      </c>
      <c r="D19" s="26">
        <v>397927</v>
      </c>
      <c r="E19" s="4"/>
      <c r="F19" s="26">
        <v>1401198</v>
      </c>
      <c r="G19" s="24"/>
      <c r="H19" s="26">
        <v>1198645</v>
      </c>
      <c r="I19" s="4"/>
      <c r="J19" s="4"/>
      <c r="K19" s="4"/>
      <c r="L19" s="4"/>
    </row>
    <row r="20" spans="1:12">
      <c r="A20" s="7" t="s">
        <v>7</v>
      </c>
      <c r="B20" s="27">
        <f>B18-B19</f>
        <v>337701</v>
      </c>
      <c r="C20" s="4"/>
      <c r="D20" s="27">
        <f>D18-D19</f>
        <v>292867</v>
      </c>
      <c r="E20" s="4"/>
      <c r="F20" s="27">
        <f>F18-F19</f>
        <v>934631</v>
      </c>
      <c r="G20" s="4"/>
      <c r="H20" s="27">
        <f>H18-H19</f>
        <v>759484</v>
      </c>
      <c r="I20" s="4"/>
      <c r="J20" s="4"/>
      <c r="K20" s="4"/>
      <c r="L20" s="4"/>
    </row>
    <row r="21" spans="1:12">
      <c r="A21" s="3" t="s">
        <v>8</v>
      </c>
      <c r="B21" s="24">
        <v>30048</v>
      </c>
      <c r="C21" s="24"/>
      <c r="D21" s="24">
        <v>26335</v>
      </c>
      <c r="E21" s="4"/>
      <c r="F21" s="24">
        <v>86468</v>
      </c>
      <c r="G21" s="4"/>
      <c r="H21" s="24">
        <v>80446</v>
      </c>
      <c r="I21" s="4"/>
      <c r="J21" s="4"/>
      <c r="K21" s="4"/>
      <c r="L21" s="4"/>
    </row>
    <row r="22" spans="1:12">
      <c r="A22" s="6" t="s">
        <v>82</v>
      </c>
      <c r="B22" s="28">
        <f>-(B23-B20+B21)</f>
        <v>252</v>
      </c>
      <c r="C22" s="4"/>
      <c r="D22" s="28">
        <f>-(D23-D20+D21)</f>
        <v>9786</v>
      </c>
      <c r="E22" s="4"/>
      <c r="F22" s="28">
        <f>-(F23-F20+F21)</f>
        <v>2848</v>
      </c>
      <c r="G22" s="4"/>
      <c r="H22" s="28">
        <f>-(H23-H20+H21)</f>
        <v>3836</v>
      </c>
      <c r="I22" s="4"/>
      <c r="J22" s="4"/>
      <c r="K22" s="4"/>
      <c r="L22" s="4"/>
    </row>
    <row r="23" spans="1:12" ht="25.5">
      <c r="A23" s="104" t="s">
        <v>27</v>
      </c>
      <c r="B23" s="24">
        <v>307401</v>
      </c>
      <c r="C23" s="24"/>
      <c r="D23" s="24">
        <v>256746</v>
      </c>
      <c r="E23" s="4"/>
      <c r="F23" s="24">
        <v>845315</v>
      </c>
      <c r="G23" s="4"/>
      <c r="H23" s="24">
        <v>675202</v>
      </c>
      <c r="I23" s="4"/>
      <c r="J23" s="4"/>
      <c r="K23" s="4"/>
      <c r="L23" s="4"/>
    </row>
    <row r="24" spans="1:12">
      <c r="A24" s="6" t="s">
        <v>9</v>
      </c>
      <c r="B24" s="26">
        <v>78824</v>
      </c>
      <c r="C24" s="24"/>
      <c r="D24" s="26">
        <v>37437</v>
      </c>
      <c r="E24" s="4"/>
      <c r="F24" s="26">
        <v>195319</v>
      </c>
      <c r="G24" s="24"/>
      <c r="H24" s="26">
        <v>162789</v>
      </c>
      <c r="I24" s="4"/>
      <c r="J24" s="4"/>
      <c r="K24" s="4"/>
      <c r="L24" s="4"/>
    </row>
    <row r="25" spans="1:12">
      <c r="A25" s="7" t="s">
        <v>10</v>
      </c>
      <c r="B25" s="24">
        <f>B23-B24</f>
        <v>228577</v>
      </c>
      <c r="C25" s="24"/>
      <c r="D25" s="24">
        <f>D23-D24</f>
        <v>219309</v>
      </c>
      <c r="E25" s="4"/>
      <c r="F25" s="24">
        <f>F23-F24</f>
        <v>649996</v>
      </c>
      <c r="G25" s="24"/>
      <c r="H25" s="24">
        <f>H23-H24</f>
        <v>512413</v>
      </c>
      <c r="I25" s="4"/>
      <c r="J25" s="4"/>
      <c r="K25" s="4"/>
      <c r="L25" s="4"/>
    </row>
    <row r="26" spans="1:12">
      <c r="A26" s="6" t="s">
        <v>83</v>
      </c>
      <c r="B26" s="26">
        <v>-56297</v>
      </c>
      <c r="C26" s="24"/>
      <c r="D26" s="26">
        <v>4450</v>
      </c>
      <c r="E26" s="4"/>
      <c r="F26" s="26">
        <v>-33042</v>
      </c>
      <c r="G26" s="24"/>
      <c r="H26" s="26">
        <v>-10657</v>
      </c>
      <c r="I26" s="4"/>
      <c r="J26" s="4"/>
      <c r="K26" s="4"/>
      <c r="L26" s="4"/>
    </row>
    <row r="27" spans="1:12" ht="13.5" thickBot="1">
      <c r="A27" s="10" t="s">
        <v>12</v>
      </c>
      <c r="B27" s="19">
        <f>B25+B26</f>
        <v>172280</v>
      </c>
      <c r="C27" s="4"/>
      <c r="D27" s="19">
        <f>D25+D26</f>
        <v>223759</v>
      </c>
      <c r="E27" s="4"/>
      <c r="F27" s="19">
        <f>F25+F26</f>
        <v>616954</v>
      </c>
      <c r="G27" s="4"/>
      <c r="H27" s="19">
        <f>H25+H26</f>
        <v>501756</v>
      </c>
      <c r="I27" s="4"/>
      <c r="J27" s="4"/>
      <c r="K27" s="4"/>
      <c r="L27" s="4"/>
    </row>
    <row r="28" spans="1:12" ht="13.5" thickTop="1">
      <c r="A28" s="9"/>
      <c r="B28" s="4"/>
      <c r="C28" s="4"/>
      <c r="D28" s="4"/>
      <c r="E28" s="4"/>
      <c r="F28" s="4"/>
      <c r="G28" s="4"/>
      <c r="H28" s="4"/>
      <c r="I28" s="4"/>
      <c r="J28" s="4"/>
      <c r="K28" s="4"/>
      <c r="L28" s="4"/>
    </row>
    <row r="29" spans="1:12">
      <c r="A29" s="4"/>
      <c r="B29" s="4"/>
      <c r="C29" s="4"/>
      <c r="D29" s="4"/>
      <c r="E29" s="4"/>
      <c r="F29" s="4"/>
      <c r="G29" s="4"/>
      <c r="H29" s="4"/>
      <c r="I29" s="4"/>
      <c r="J29" s="4"/>
      <c r="K29" s="4"/>
      <c r="L29" s="4"/>
    </row>
    <row r="30" spans="1:12">
      <c r="A30" s="8" t="s">
        <v>13</v>
      </c>
      <c r="B30" s="4"/>
      <c r="C30" s="4"/>
      <c r="D30" s="4"/>
      <c r="E30" s="4"/>
      <c r="F30" s="4"/>
      <c r="G30" s="4"/>
      <c r="H30" s="4"/>
      <c r="I30" s="4"/>
      <c r="J30" s="4"/>
      <c r="K30" s="4"/>
      <c r="L30" s="4"/>
    </row>
    <row r="31" spans="1:12">
      <c r="A31" s="11" t="s">
        <v>10</v>
      </c>
      <c r="B31" s="17">
        <f>ROUND(B25/$B$35,2)</f>
        <v>1.23</v>
      </c>
      <c r="C31" s="4"/>
      <c r="D31" s="17">
        <f>ROUND(D25/$D$35,2)</f>
        <v>1.17</v>
      </c>
      <c r="E31" s="4"/>
      <c r="F31" s="17">
        <f>ROUND(F25/$F$35,2)</f>
        <v>3.49</v>
      </c>
      <c r="G31" s="4"/>
      <c r="H31" s="17">
        <f>ROUND(H25/$H$35,2)</f>
        <v>2.74</v>
      </c>
      <c r="I31" s="4"/>
      <c r="J31" s="4"/>
      <c r="K31" s="4"/>
      <c r="L31" s="4"/>
    </row>
    <row r="32" spans="1:12">
      <c r="A32" s="6" t="s">
        <v>83</v>
      </c>
      <c r="B32" s="23">
        <f t="shared" ref="B32:B33" si="0">ROUND(B26/$B$35,2)</f>
        <v>-0.3</v>
      </c>
      <c r="C32" s="4"/>
      <c r="D32" s="23">
        <f t="shared" ref="D32:D33" si="1">ROUND(D26/$D$35,2)</f>
        <v>0.02</v>
      </c>
      <c r="E32" s="4"/>
      <c r="F32" s="23">
        <f>ROUND(F26/$F$35,2)</f>
        <v>-0.18</v>
      </c>
      <c r="G32" s="4"/>
      <c r="H32" s="23">
        <f t="shared" ref="H32:H33" si="2">ROUND(H26/$H$35,2)</f>
        <v>-0.06</v>
      </c>
      <c r="I32" s="4"/>
      <c r="J32" s="4"/>
      <c r="K32" s="4"/>
      <c r="L32" s="4"/>
    </row>
    <row r="33" spans="1:12">
      <c r="A33" s="12" t="s">
        <v>12</v>
      </c>
      <c r="B33" s="23">
        <f t="shared" si="0"/>
        <v>0.93</v>
      </c>
      <c r="C33" s="4"/>
      <c r="D33" s="23">
        <f t="shared" si="1"/>
        <v>1.2</v>
      </c>
      <c r="E33" s="4"/>
      <c r="F33" s="23">
        <f>ROUND(F27/$F$35,2)</f>
        <v>3.31</v>
      </c>
      <c r="G33" s="4"/>
      <c r="H33" s="23">
        <f t="shared" si="2"/>
        <v>2.68</v>
      </c>
      <c r="I33" s="4"/>
      <c r="J33" s="4"/>
      <c r="K33" s="4"/>
      <c r="L33" s="4"/>
    </row>
    <row r="34" spans="1:12">
      <c r="A34" s="3"/>
      <c r="B34" s="4"/>
      <c r="C34" s="4"/>
      <c r="D34" s="4"/>
      <c r="E34" s="4"/>
      <c r="F34" s="4"/>
      <c r="G34" s="4"/>
      <c r="H34" s="4"/>
      <c r="I34" s="4"/>
      <c r="J34" s="4"/>
      <c r="K34" s="4"/>
      <c r="L34" s="4"/>
    </row>
    <row r="35" spans="1:12" ht="13.5" thickBot="1">
      <c r="A35" s="3" t="s">
        <v>14</v>
      </c>
      <c r="B35" s="20">
        <v>185770</v>
      </c>
      <c r="C35" s="4"/>
      <c r="D35" s="20">
        <v>186721</v>
      </c>
      <c r="E35" s="4"/>
      <c r="F35" s="20">
        <v>186246</v>
      </c>
      <c r="G35" s="4"/>
      <c r="H35" s="20">
        <v>186917</v>
      </c>
      <c r="I35" s="4"/>
      <c r="J35" s="4"/>
      <c r="K35" s="4"/>
      <c r="L35" s="4"/>
    </row>
    <row r="36" spans="1:12" ht="13.5" thickTop="1">
      <c r="A36" s="4"/>
      <c r="B36" s="4"/>
      <c r="C36" s="4"/>
      <c r="D36" s="4"/>
      <c r="E36" s="4"/>
      <c r="F36" s="4"/>
      <c r="G36" s="4"/>
      <c r="H36" s="4"/>
      <c r="I36" s="4"/>
      <c r="J36" s="4"/>
      <c r="K36" s="4"/>
      <c r="L36" s="4"/>
    </row>
    <row r="37" spans="1:12">
      <c r="A37" s="4"/>
      <c r="B37" s="4"/>
      <c r="C37" s="4"/>
      <c r="D37" s="4"/>
      <c r="E37" s="4"/>
      <c r="F37" s="4"/>
      <c r="G37" s="4"/>
      <c r="H37" s="4"/>
      <c r="I37" s="4"/>
      <c r="J37" s="4"/>
      <c r="K37" s="4"/>
      <c r="L37" s="4"/>
    </row>
    <row r="38" spans="1:12">
      <c r="A38" s="8" t="s">
        <v>15</v>
      </c>
      <c r="B38" s="4"/>
      <c r="C38" s="4"/>
      <c r="D38" s="4"/>
      <c r="E38" s="4"/>
      <c r="F38" s="4"/>
      <c r="G38" s="4"/>
      <c r="H38" s="4"/>
      <c r="I38" s="4"/>
      <c r="J38" s="4"/>
      <c r="K38" s="4"/>
      <c r="L38" s="4"/>
    </row>
    <row r="39" spans="1:12">
      <c r="A39" s="11" t="s">
        <v>10</v>
      </c>
      <c r="B39" s="17">
        <f>ROUND(B25/$B$43,2)</f>
        <v>1.21</v>
      </c>
      <c r="C39" s="4"/>
      <c r="D39" s="17">
        <f>ROUND(D25/$D$43,2)</f>
        <v>1.1599999999999999</v>
      </c>
      <c r="E39" s="4"/>
      <c r="F39" s="17">
        <f>ROUND(F25/$F$43,2)</f>
        <v>3.43</v>
      </c>
      <c r="G39" s="4"/>
      <c r="H39" s="17">
        <f>ROUND(H25/$H$43,2)</f>
        <v>2.71</v>
      </c>
      <c r="I39" s="4"/>
      <c r="J39" s="4"/>
      <c r="K39" s="4"/>
      <c r="L39" s="4"/>
    </row>
    <row r="40" spans="1:12">
      <c r="A40" s="6" t="s">
        <v>83</v>
      </c>
      <c r="B40" s="23">
        <f t="shared" ref="B40:B41" si="3">ROUND(B26/$B$43,2)</f>
        <v>-0.3</v>
      </c>
      <c r="C40" s="4"/>
      <c r="D40" s="23">
        <f>ROUND(D26/$D$43,2)</f>
        <v>0.02</v>
      </c>
      <c r="E40" s="4"/>
      <c r="F40" s="23">
        <f>ROUND(F26/$F$43,2)</f>
        <v>-0.17</v>
      </c>
      <c r="G40" s="4"/>
      <c r="H40" s="23">
        <f t="shared" ref="H40:H41" si="4">ROUND(H26/$H$43,2)</f>
        <v>-0.06</v>
      </c>
      <c r="I40" s="4"/>
      <c r="J40" s="4"/>
      <c r="K40" s="4"/>
      <c r="L40" s="4"/>
    </row>
    <row r="41" spans="1:12">
      <c r="A41" s="12" t="s">
        <v>16</v>
      </c>
      <c r="B41" s="23">
        <f t="shared" si="3"/>
        <v>0.91</v>
      </c>
      <c r="C41" s="4"/>
      <c r="D41" s="23">
        <f>ROUND(D27/$D$43,2)</f>
        <v>1.19</v>
      </c>
      <c r="E41" s="4"/>
      <c r="F41" s="23">
        <f>ROUND(F27/$F$43,2)</f>
        <v>3.26</v>
      </c>
      <c r="G41" s="4"/>
      <c r="H41" s="23">
        <f t="shared" si="4"/>
        <v>2.66</v>
      </c>
      <c r="I41" s="4"/>
      <c r="J41" s="4"/>
      <c r="K41" s="4"/>
      <c r="L41" s="4"/>
    </row>
    <row r="42" spans="1:12">
      <c r="A42" s="4"/>
      <c r="B42" s="4"/>
      <c r="C42" s="4"/>
      <c r="D42" s="4"/>
      <c r="E42" s="4"/>
      <c r="F42" s="4"/>
      <c r="G42" s="4"/>
      <c r="H42" s="4"/>
      <c r="I42" s="4"/>
      <c r="J42" s="4"/>
      <c r="K42" s="4"/>
      <c r="L42" s="4"/>
    </row>
    <row r="43" spans="1:12" ht="13.5" thickBot="1">
      <c r="A43" s="3" t="s">
        <v>14</v>
      </c>
      <c r="B43" s="20">
        <v>188436</v>
      </c>
      <c r="C43" s="4"/>
      <c r="D43" s="20">
        <v>188565</v>
      </c>
      <c r="E43" s="4"/>
      <c r="F43" s="20">
        <v>189420</v>
      </c>
      <c r="G43" s="4"/>
      <c r="H43" s="20">
        <v>188898</v>
      </c>
      <c r="I43" s="4"/>
      <c r="J43" s="4"/>
      <c r="K43" s="4"/>
      <c r="L43" s="4"/>
    </row>
    <row r="44" spans="1:12" ht="13.5" thickTop="1">
      <c r="A44" s="6"/>
      <c r="B44" s="4"/>
      <c r="C44" s="4"/>
      <c r="D44" s="4"/>
      <c r="E44" s="4"/>
      <c r="F44" s="4"/>
      <c r="G44" s="4"/>
      <c r="H44" s="4"/>
      <c r="I44" s="4"/>
      <c r="J44" s="4"/>
      <c r="K44" s="4"/>
      <c r="L44" s="4"/>
    </row>
    <row r="45" spans="1:12">
      <c r="A45" s="4"/>
      <c r="B45" s="4"/>
      <c r="C45" s="4"/>
      <c r="D45" s="4"/>
      <c r="E45" s="4"/>
      <c r="F45" s="4"/>
      <c r="G45" s="4"/>
      <c r="H45" s="4"/>
      <c r="I45" s="4"/>
      <c r="J45" s="4"/>
      <c r="K45" s="4"/>
      <c r="L45" s="4"/>
    </row>
    <row r="46" spans="1:12" ht="13.5" thickBot="1">
      <c r="A46" s="6" t="s">
        <v>17</v>
      </c>
      <c r="B46" s="116">
        <v>0.315</v>
      </c>
      <c r="C46" s="4"/>
      <c r="D46" s="115">
        <v>0.28000000000000003</v>
      </c>
      <c r="E46" s="4"/>
      <c r="F46" s="116">
        <v>0.86499999999999999</v>
      </c>
      <c r="G46" s="4"/>
      <c r="H46" s="115">
        <v>0.8</v>
      </c>
      <c r="I46" s="4"/>
      <c r="J46" s="4"/>
      <c r="K46" s="4"/>
      <c r="L46" s="4"/>
    </row>
    <row r="47" spans="1:12" ht="13.5" thickTop="1">
      <c r="A47" s="13"/>
      <c r="B47" s="4"/>
      <c r="C47" s="4"/>
      <c r="D47" s="4"/>
      <c r="E47" s="4"/>
      <c r="F47" s="4"/>
      <c r="G47" s="4"/>
      <c r="H47" s="4"/>
      <c r="I47" s="4"/>
      <c r="J47" s="4"/>
      <c r="K47" s="4"/>
      <c r="L47" s="4"/>
    </row>
    <row r="48" spans="1:12">
      <c r="A48" s="13"/>
      <c r="B48" s="4"/>
      <c r="C48" s="4"/>
      <c r="D48" s="4"/>
      <c r="E48" s="4"/>
      <c r="F48" s="4"/>
      <c r="G48" s="4"/>
      <c r="H48" s="4"/>
      <c r="I48" s="4"/>
      <c r="J48" s="4"/>
      <c r="K48" s="4"/>
      <c r="L48" s="4"/>
    </row>
    <row r="49" spans="1:12">
      <c r="A49" s="3" t="s">
        <v>18</v>
      </c>
      <c r="B49" s="4"/>
      <c r="C49" s="4"/>
      <c r="D49" s="4"/>
      <c r="E49" s="4"/>
      <c r="F49" s="4"/>
      <c r="G49" s="4"/>
      <c r="H49" s="4"/>
      <c r="I49" s="4"/>
      <c r="J49" s="4"/>
      <c r="K49" s="4"/>
      <c r="L49" s="4"/>
    </row>
    <row r="50" spans="1:12">
      <c r="A50" s="2"/>
      <c r="B50" s="1"/>
      <c r="C50" s="1"/>
      <c r="D50" s="1"/>
      <c r="E50" s="4"/>
      <c r="F50" s="1"/>
      <c r="G50" s="1"/>
      <c r="H50" s="1"/>
      <c r="I50" s="4"/>
      <c r="J50" s="4"/>
      <c r="K50" s="4"/>
      <c r="L50" s="4"/>
    </row>
    <row r="51" spans="1:12">
      <c r="A51" s="3"/>
      <c r="B51" s="126" t="str">
        <f>+B14</f>
        <v>Three Months Ended September 30,</v>
      </c>
      <c r="C51" s="126"/>
      <c r="D51" s="126"/>
      <c r="E51" s="4"/>
      <c r="F51" s="126" t="str">
        <f>+F14</f>
        <v>Nine Months Ended September 30,</v>
      </c>
      <c r="G51" s="126"/>
      <c r="H51" s="126"/>
      <c r="I51" s="4"/>
      <c r="J51" s="4"/>
      <c r="K51" s="4"/>
      <c r="L51" s="4"/>
    </row>
    <row r="52" spans="1:12">
      <c r="A52" s="3"/>
      <c r="B52" s="21">
        <v>2011</v>
      </c>
      <c r="C52" s="4"/>
      <c r="D52" s="21">
        <v>2010</v>
      </c>
      <c r="E52" s="4"/>
      <c r="F52" s="21">
        <v>2011</v>
      </c>
      <c r="G52" s="4"/>
      <c r="H52" s="21">
        <v>2010</v>
      </c>
      <c r="I52" s="4"/>
      <c r="J52" s="4"/>
      <c r="K52" s="4"/>
      <c r="L52" s="4"/>
    </row>
    <row r="53" spans="1:12">
      <c r="A53" s="3" t="s">
        <v>19</v>
      </c>
      <c r="B53" s="27">
        <f>B35</f>
        <v>185770</v>
      </c>
      <c r="C53" s="4"/>
      <c r="D53" s="27">
        <f>D35</f>
        <v>186721</v>
      </c>
      <c r="E53" s="4"/>
      <c r="F53" s="27">
        <f>F35</f>
        <v>186246</v>
      </c>
      <c r="G53" s="4"/>
      <c r="H53" s="27">
        <f>H35</f>
        <v>186917</v>
      </c>
      <c r="I53" s="4"/>
      <c r="J53" s="4"/>
      <c r="K53" s="4"/>
      <c r="L53" s="4"/>
    </row>
    <row r="54" spans="1:12" ht="25.5">
      <c r="A54" s="22" t="s">
        <v>20</v>
      </c>
      <c r="B54" s="28">
        <f>B57-B53</f>
        <v>2666</v>
      </c>
      <c r="C54" s="4"/>
      <c r="D54" s="28">
        <f>D57-D53</f>
        <v>1844</v>
      </c>
      <c r="E54" s="4"/>
      <c r="F54" s="28">
        <f>F57-F53</f>
        <v>3174</v>
      </c>
      <c r="G54" s="4"/>
      <c r="H54" s="28">
        <f>H57-H53</f>
        <v>1981</v>
      </c>
      <c r="I54" s="4"/>
      <c r="J54" s="4"/>
      <c r="K54" s="4"/>
      <c r="L54" s="4"/>
    </row>
    <row r="55" spans="1:12">
      <c r="A55" s="5"/>
      <c r="B55" s="4"/>
      <c r="C55" s="4"/>
      <c r="D55" s="4"/>
      <c r="E55" s="4"/>
      <c r="F55" s="4"/>
      <c r="G55" s="4"/>
      <c r="H55" s="4"/>
      <c r="I55" s="4"/>
      <c r="J55" s="4"/>
      <c r="K55" s="4"/>
      <c r="L55" s="4"/>
    </row>
    <row r="56" spans="1:12">
      <c r="A56" s="3"/>
      <c r="B56" s="4"/>
      <c r="C56" s="4"/>
      <c r="D56" s="4"/>
      <c r="E56" s="4"/>
      <c r="F56" s="4"/>
      <c r="G56" s="4"/>
      <c r="H56" s="4"/>
      <c r="I56" s="4"/>
      <c r="J56" s="4"/>
      <c r="K56" s="4"/>
      <c r="L56" s="4"/>
    </row>
    <row r="57" spans="1:12" ht="13.5" thickBot="1">
      <c r="A57" s="3" t="s">
        <v>21</v>
      </c>
      <c r="B57" s="20">
        <f>B43</f>
        <v>188436</v>
      </c>
      <c r="C57" s="4"/>
      <c r="D57" s="20">
        <f>D43</f>
        <v>188565</v>
      </c>
      <c r="E57" s="4"/>
      <c r="F57" s="20">
        <f>F43</f>
        <v>189420</v>
      </c>
      <c r="G57" s="4"/>
      <c r="H57" s="20">
        <f>H43</f>
        <v>188898</v>
      </c>
      <c r="I57" s="4"/>
      <c r="J57" s="4"/>
      <c r="K57" s="4"/>
      <c r="L57" s="4"/>
    </row>
    <row r="58" spans="1:12" ht="13.5" thickTop="1">
      <c r="A58" s="3"/>
      <c r="B58" s="4"/>
      <c r="C58" s="4"/>
      <c r="D58" s="4"/>
      <c r="E58" s="4"/>
      <c r="F58" s="4"/>
      <c r="G58" s="4"/>
      <c r="H58" s="4"/>
      <c r="I58" s="4"/>
      <c r="J58" s="4"/>
      <c r="K58" s="4"/>
      <c r="L58" s="4"/>
    </row>
    <row r="59" spans="1:12" ht="25.5">
      <c r="A59" s="22" t="s">
        <v>22</v>
      </c>
      <c r="B59" s="24">
        <v>1495</v>
      </c>
      <c r="C59" s="4"/>
      <c r="D59" s="24">
        <v>3709</v>
      </c>
      <c r="E59" s="4"/>
      <c r="F59" s="24">
        <v>1287</v>
      </c>
      <c r="G59" s="4"/>
      <c r="H59" s="24">
        <v>1432</v>
      </c>
      <c r="I59" s="4"/>
      <c r="J59" s="4"/>
      <c r="K59" s="4"/>
      <c r="L59" s="4"/>
    </row>
    <row r="60" spans="1:12">
      <c r="A60" s="4"/>
      <c r="B60" s="4"/>
      <c r="C60" s="4"/>
      <c r="D60" s="4"/>
      <c r="E60" s="4"/>
      <c r="F60" s="4"/>
      <c r="G60" s="4"/>
      <c r="H60" s="4"/>
      <c r="I60" s="4"/>
      <c r="J60" s="4"/>
      <c r="K60" s="4"/>
      <c r="L60" s="4"/>
    </row>
    <row r="61" spans="1:12">
      <c r="A61" s="4"/>
      <c r="B61" s="4"/>
      <c r="C61" s="4"/>
      <c r="D61" s="4"/>
      <c r="E61" s="4"/>
      <c r="F61" s="4"/>
      <c r="G61" s="4"/>
      <c r="H61" s="4"/>
      <c r="I61" s="4"/>
      <c r="J61" s="4"/>
      <c r="K61" s="4"/>
      <c r="L61" s="4"/>
    </row>
    <row r="62" spans="1:12">
      <c r="A62" s="4"/>
      <c r="B62" s="4"/>
      <c r="C62" s="4"/>
      <c r="D62" s="4"/>
      <c r="E62" s="4"/>
      <c r="F62" s="4"/>
      <c r="G62" s="4"/>
      <c r="H62" s="4"/>
      <c r="I62" s="4"/>
      <c r="J62" s="4"/>
      <c r="K62" s="4"/>
      <c r="L62" s="4"/>
    </row>
    <row r="63" spans="1:12">
      <c r="A63" s="4"/>
      <c r="B63" s="4"/>
      <c r="C63" s="4"/>
      <c r="D63" s="4"/>
      <c r="E63" s="4"/>
      <c r="F63" s="4"/>
      <c r="G63" s="4"/>
      <c r="H63" s="4"/>
      <c r="I63" s="4"/>
      <c r="J63" s="4"/>
      <c r="K63" s="4"/>
      <c r="L63" s="4"/>
    </row>
    <row r="64" spans="1:12">
      <c r="A64" s="4"/>
      <c r="B64" s="4"/>
      <c r="C64" s="4"/>
      <c r="D64" s="4"/>
      <c r="E64" s="4"/>
      <c r="F64" s="4"/>
      <c r="G64" s="4"/>
      <c r="H64" s="4"/>
      <c r="I64" s="4"/>
      <c r="J64" s="4"/>
      <c r="K64" s="4"/>
      <c r="L64" s="4"/>
    </row>
    <row r="65" spans="1:12">
      <c r="A65" s="4"/>
      <c r="B65" s="4"/>
      <c r="C65" s="4"/>
      <c r="D65" s="4"/>
      <c r="E65" s="4"/>
      <c r="F65" s="4"/>
      <c r="G65" s="4"/>
      <c r="H65" s="4"/>
      <c r="I65" s="4"/>
      <c r="J65" s="4"/>
      <c r="K65" s="4"/>
      <c r="L65" s="4"/>
    </row>
    <row r="66" spans="1:12">
      <c r="A66" s="4"/>
      <c r="B66" s="4"/>
      <c r="C66" s="4"/>
      <c r="D66" s="4"/>
      <c r="E66" s="4"/>
      <c r="F66" s="4"/>
      <c r="G66" s="4"/>
      <c r="H66" s="4"/>
      <c r="I66" s="4"/>
      <c r="J66" s="4"/>
      <c r="K66" s="4"/>
      <c r="L66" s="4"/>
    </row>
    <row r="67" spans="1:12">
      <c r="A67" s="4"/>
      <c r="B67" s="4"/>
      <c r="C67" s="4"/>
      <c r="D67" s="4"/>
      <c r="E67" s="4"/>
      <c r="F67" s="4"/>
      <c r="G67" s="4"/>
      <c r="H67" s="4"/>
      <c r="I67" s="4"/>
      <c r="J67" s="4"/>
      <c r="K67" s="4"/>
      <c r="L67" s="4"/>
    </row>
    <row r="68" spans="1:12">
      <c r="A68" s="4"/>
      <c r="B68" s="4"/>
      <c r="C68" s="4"/>
      <c r="D68" s="4"/>
      <c r="E68" s="4"/>
      <c r="F68" s="4"/>
      <c r="G68" s="4"/>
      <c r="H68" s="4"/>
      <c r="I68" s="4"/>
      <c r="J68" s="4"/>
      <c r="K68" s="4"/>
      <c r="L68" s="4"/>
    </row>
    <row r="69" spans="1:12">
      <c r="A69" s="4"/>
      <c r="B69" s="4"/>
      <c r="C69" s="4"/>
      <c r="D69" s="4"/>
      <c r="E69" s="4"/>
      <c r="F69" s="4"/>
      <c r="G69" s="4"/>
      <c r="H69" s="4"/>
      <c r="I69" s="4"/>
      <c r="J69" s="4"/>
      <c r="K69" s="4"/>
      <c r="L69" s="4"/>
    </row>
    <row r="70" spans="1:12">
      <c r="A70" s="4"/>
      <c r="B70" s="4"/>
      <c r="C70" s="4"/>
      <c r="D70" s="4"/>
      <c r="E70" s="4"/>
      <c r="F70" s="4"/>
      <c r="G70" s="4"/>
      <c r="H70" s="4"/>
      <c r="I70" s="4"/>
      <c r="J70" s="4"/>
      <c r="K70" s="4"/>
      <c r="L70" s="4"/>
    </row>
    <row r="71" spans="1:12">
      <c r="A71" s="4"/>
      <c r="B71" s="4"/>
      <c r="C71" s="4"/>
      <c r="D71" s="4"/>
      <c r="E71" s="4"/>
      <c r="F71" s="4"/>
      <c r="G71" s="4"/>
      <c r="H71" s="4"/>
      <c r="I71" s="4"/>
      <c r="J71" s="4"/>
      <c r="K71" s="4"/>
      <c r="L71" s="4"/>
    </row>
    <row r="72" spans="1:12">
      <c r="A72" s="4"/>
      <c r="B72" s="4"/>
      <c r="C72" s="4"/>
      <c r="D72" s="4"/>
      <c r="E72" s="4"/>
      <c r="F72" s="4"/>
      <c r="G72" s="4"/>
      <c r="H72" s="4"/>
      <c r="I72" s="4"/>
      <c r="J72" s="4"/>
      <c r="K72" s="4"/>
      <c r="L72" s="4"/>
    </row>
    <row r="73" spans="1:12">
      <c r="A73" s="4"/>
      <c r="B73" s="4"/>
      <c r="C73" s="4"/>
      <c r="D73" s="4"/>
      <c r="E73" s="4"/>
      <c r="F73" s="4"/>
      <c r="G73" s="4"/>
      <c r="H73" s="4"/>
      <c r="I73" s="4"/>
      <c r="J73" s="4"/>
      <c r="K73" s="4"/>
      <c r="L73" s="4"/>
    </row>
    <row r="74" spans="1:12">
      <c r="A74" s="4"/>
      <c r="B74" s="4"/>
      <c r="C74" s="4"/>
      <c r="D74" s="4"/>
      <c r="E74" s="4"/>
      <c r="F74" s="4"/>
      <c r="G74" s="4"/>
      <c r="H74" s="4"/>
      <c r="I74" s="4"/>
      <c r="J74" s="4"/>
      <c r="K74" s="4"/>
      <c r="L74" s="4"/>
    </row>
    <row r="75" spans="1:12">
      <c r="A75" s="4"/>
      <c r="B75" s="4"/>
      <c r="C75" s="4"/>
      <c r="D75" s="4"/>
      <c r="E75" s="4"/>
      <c r="F75" s="4"/>
      <c r="G75" s="4"/>
      <c r="H75" s="4"/>
      <c r="I75" s="4"/>
      <c r="J75" s="4"/>
      <c r="K75" s="4"/>
      <c r="L75" s="4"/>
    </row>
    <row r="76" spans="1:12">
      <c r="A76" s="4"/>
      <c r="B76" s="4"/>
      <c r="C76" s="4"/>
      <c r="D76" s="4"/>
      <c r="E76" s="4"/>
      <c r="F76" s="4"/>
      <c r="G76" s="4"/>
      <c r="H76" s="4"/>
      <c r="I76" s="4"/>
      <c r="J76" s="4"/>
      <c r="K76" s="4"/>
      <c r="L76" s="4"/>
    </row>
    <row r="77" spans="1:12">
      <c r="A77" s="4"/>
      <c r="B77" s="4"/>
      <c r="C77" s="4"/>
      <c r="D77" s="4"/>
      <c r="E77" s="4"/>
      <c r="F77" s="4"/>
      <c r="G77" s="4"/>
      <c r="H77" s="4"/>
      <c r="I77" s="4"/>
      <c r="J77" s="4"/>
      <c r="K77" s="4"/>
      <c r="L77" s="4"/>
    </row>
    <row r="78" spans="1:12">
      <c r="A78" s="4"/>
      <c r="B78" s="4"/>
      <c r="C78" s="4"/>
      <c r="D78" s="4"/>
      <c r="E78" s="4"/>
      <c r="F78" s="4"/>
      <c r="G78" s="4"/>
      <c r="H78" s="4"/>
      <c r="I78" s="4"/>
      <c r="J78" s="4"/>
      <c r="K78" s="4"/>
      <c r="L78" s="4"/>
    </row>
    <row r="79" spans="1:12">
      <c r="A79" s="4"/>
      <c r="B79" s="4"/>
      <c r="C79" s="4"/>
      <c r="D79" s="4"/>
      <c r="E79" s="4"/>
      <c r="F79" s="4"/>
      <c r="G79" s="4"/>
      <c r="H79" s="4"/>
      <c r="I79" s="4"/>
      <c r="J79" s="4"/>
      <c r="K79" s="4"/>
      <c r="L79" s="4"/>
    </row>
    <row r="80" spans="1:12">
      <c r="A80" s="4"/>
      <c r="B80" s="4"/>
      <c r="C80" s="4"/>
      <c r="D80" s="4"/>
      <c r="E80" s="4"/>
      <c r="F80" s="4"/>
      <c r="G80" s="4"/>
      <c r="H80" s="4"/>
      <c r="I80" s="4"/>
      <c r="J80" s="4"/>
      <c r="K80" s="4"/>
      <c r="L80" s="4"/>
    </row>
    <row r="81" spans="1:12">
      <c r="A81" s="4"/>
      <c r="B81" s="4"/>
      <c r="C81" s="4"/>
      <c r="D81" s="4"/>
      <c r="E81" s="4"/>
      <c r="F81" s="4"/>
      <c r="G81" s="4"/>
      <c r="H81" s="4"/>
      <c r="I81" s="4"/>
      <c r="J81" s="4"/>
      <c r="K81" s="4"/>
      <c r="L81" s="4"/>
    </row>
    <row r="82" spans="1:12">
      <c r="A82" s="4"/>
      <c r="B82" s="4"/>
      <c r="C82" s="4"/>
      <c r="D82" s="4"/>
      <c r="E82" s="4"/>
      <c r="F82" s="4"/>
      <c r="G82" s="4"/>
      <c r="H82" s="4"/>
      <c r="I82" s="4"/>
      <c r="J82" s="4"/>
      <c r="K82" s="4"/>
      <c r="L82" s="4"/>
    </row>
    <row r="83" spans="1:12">
      <c r="A83" s="4"/>
      <c r="B83" s="4"/>
      <c r="C83" s="4"/>
      <c r="D83" s="4"/>
      <c r="E83" s="4"/>
      <c r="F83" s="4"/>
      <c r="G83" s="4"/>
      <c r="H83" s="4"/>
      <c r="I83" s="4"/>
      <c r="J83" s="4"/>
      <c r="K83" s="4"/>
      <c r="L83" s="4"/>
    </row>
    <row r="84" spans="1:12">
      <c r="A84" s="4"/>
      <c r="B84" s="4"/>
      <c r="C84" s="4"/>
      <c r="D84" s="4"/>
      <c r="E84" s="4"/>
      <c r="F84" s="4"/>
      <c r="G84" s="4"/>
      <c r="H84" s="4"/>
      <c r="I84" s="4"/>
      <c r="J84" s="4"/>
      <c r="K84" s="4"/>
      <c r="L84" s="4"/>
    </row>
    <row r="85" spans="1:12">
      <c r="A85" s="4"/>
      <c r="B85" s="4"/>
      <c r="C85" s="4"/>
      <c r="D85" s="4"/>
      <c r="E85" s="4"/>
      <c r="F85" s="4"/>
      <c r="G85" s="4"/>
      <c r="H85" s="4"/>
      <c r="I85" s="4"/>
      <c r="J85" s="4"/>
      <c r="K85" s="4"/>
      <c r="L85" s="4"/>
    </row>
    <row r="86" spans="1:12">
      <c r="A86" s="4"/>
      <c r="B86" s="4"/>
      <c r="C86" s="4"/>
      <c r="D86" s="4"/>
      <c r="E86" s="4"/>
      <c r="F86" s="4"/>
      <c r="G86" s="4"/>
      <c r="H86" s="4"/>
      <c r="I86" s="4"/>
      <c r="J86" s="4"/>
      <c r="K86" s="4"/>
      <c r="L86" s="4"/>
    </row>
    <row r="87" spans="1:12">
      <c r="A87" s="4"/>
      <c r="B87" s="4"/>
      <c r="C87" s="4"/>
      <c r="D87" s="4"/>
      <c r="E87" s="4"/>
      <c r="F87" s="4"/>
      <c r="G87" s="4"/>
      <c r="H87" s="4"/>
      <c r="I87" s="4"/>
      <c r="J87" s="4"/>
      <c r="K87" s="4"/>
      <c r="L87" s="4"/>
    </row>
    <row r="88" spans="1:12">
      <c r="A88" s="4"/>
      <c r="B88" s="4"/>
      <c r="C88" s="4"/>
      <c r="D88" s="4"/>
      <c r="E88" s="4"/>
      <c r="F88" s="4"/>
      <c r="G88" s="4"/>
      <c r="H88" s="4"/>
      <c r="I88" s="4"/>
      <c r="J88" s="4"/>
      <c r="K88" s="4"/>
      <c r="L88" s="4"/>
    </row>
    <row r="89" spans="1:12">
      <c r="A89" s="4"/>
      <c r="B89" s="4"/>
      <c r="C89" s="4"/>
      <c r="D89" s="4"/>
      <c r="E89" s="4"/>
      <c r="F89" s="4"/>
      <c r="G89" s="4"/>
      <c r="H89" s="4"/>
      <c r="I89" s="4"/>
      <c r="J89" s="4"/>
      <c r="K89" s="4"/>
      <c r="L89" s="4"/>
    </row>
    <row r="90" spans="1:12">
      <c r="A90" s="4"/>
      <c r="B90" s="4"/>
      <c r="C90" s="4"/>
      <c r="D90" s="4"/>
      <c r="E90" s="4"/>
      <c r="F90" s="4"/>
      <c r="G90" s="4"/>
      <c r="H90" s="4"/>
      <c r="I90" s="4"/>
      <c r="J90" s="4"/>
      <c r="K90" s="4"/>
      <c r="L90" s="4"/>
    </row>
    <row r="91" spans="1:12">
      <c r="A91" s="4"/>
      <c r="B91" s="4"/>
      <c r="C91" s="4"/>
      <c r="D91" s="4"/>
      <c r="E91" s="4"/>
      <c r="F91" s="4"/>
      <c r="G91" s="4"/>
      <c r="H91" s="4"/>
      <c r="I91" s="4"/>
      <c r="J91" s="4"/>
      <c r="K91" s="4"/>
      <c r="L91" s="4"/>
    </row>
    <row r="92" spans="1:12">
      <c r="A92" s="4"/>
      <c r="B92" s="4"/>
      <c r="C92" s="4"/>
      <c r="D92" s="4"/>
      <c r="E92" s="4"/>
      <c r="F92" s="4"/>
      <c r="G92" s="4"/>
      <c r="H92" s="4"/>
      <c r="I92" s="4"/>
      <c r="J92" s="4"/>
      <c r="K92" s="4"/>
      <c r="L92" s="4"/>
    </row>
    <row r="93" spans="1:12">
      <c r="A93" s="4"/>
      <c r="B93" s="4"/>
      <c r="C93" s="4"/>
      <c r="D93" s="4"/>
      <c r="E93" s="4"/>
      <c r="F93" s="4"/>
      <c r="G93" s="4"/>
      <c r="H93" s="4"/>
      <c r="I93" s="4"/>
      <c r="J93" s="4"/>
      <c r="K93" s="4"/>
      <c r="L93" s="4"/>
    </row>
    <row r="94" spans="1:12">
      <c r="A94" s="4"/>
      <c r="B94" s="4"/>
      <c r="C94" s="4"/>
      <c r="D94" s="4"/>
      <c r="E94" s="4"/>
      <c r="F94" s="4"/>
      <c r="G94" s="4"/>
      <c r="H94" s="4"/>
      <c r="I94" s="4"/>
      <c r="J94" s="4"/>
      <c r="K94" s="4"/>
      <c r="L94" s="4"/>
    </row>
    <row r="95" spans="1:12">
      <c r="A95" s="4"/>
      <c r="B95" s="4"/>
      <c r="C95" s="4"/>
      <c r="D95" s="4"/>
      <c r="E95" s="4"/>
      <c r="F95" s="4"/>
      <c r="G95" s="4"/>
      <c r="H95" s="4"/>
      <c r="I95" s="4"/>
      <c r="J95" s="4"/>
      <c r="K95" s="4"/>
      <c r="L95" s="4"/>
    </row>
    <row r="96" spans="1:12">
      <c r="A96" s="4"/>
      <c r="B96" s="4"/>
      <c r="C96" s="4"/>
      <c r="D96" s="4"/>
      <c r="E96" s="4"/>
      <c r="F96" s="4"/>
      <c r="G96" s="4"/>
      <c r="H96" s="4"/>
      <c r="I96" s="4"/>
      <c r="J96" s="4"/>
      <c r="K96" s="4"/>
      <c r="L96" s="4"/>
    </row>
    <row r="97" spans="1:12">
      <c r="A97" s="4"/>
      <c r="B97" s="4"/>
      <c r="C97" s="4"/>
      <c r="D97" s="4"/>
      <c r="E97" s="4"/>
      <c r="F97" s="4"/>
      <c r="G97" s="4"/>
      <c r="H97" s="4"/>
      <c r="I97" s="4"/>
      <c r="J97" s="4"/>
      <c r="K97" s="4"/>
      <c r="L97" s="4"/>
    </row>
    <row r="98" spans="1:12">
      <c r="A98" s="4"/>
      <c r="B98" s="4"/>
      <c r="C98" s="4"/>
      <c r="D98" s="4"/>
      <c r="E98" s="4"/>
      <c r="F98" s="4"/>
      <c r="G98" s="4"/>
      <c r="H98" s="4"/>
      <c r="I98" s="4"/>
      <c r="J98" s="4"/>
      <c r="K98" s="4"/>
      <c r="L98" s="4"/>
    </row>
    <row r="99" spans="1:12">
      <c r="A99" s="4"/>
      <c r="B99" s="4"/>
      <c r="C99" s="4"/>
      <c r="D99" s="4"/>
      <c r="E99" s="4"/>
      <c r="F99" s="4"/>
      <c r="G99" s="4"/>
      <c r="H99" s="4"/>
      <c r="I99" s="4"/>
      <c r="J99" s="4"/>
      <c r="K99" s="4"/>
      <c r="L99" s="4"/>
    </row>
    <row r="100" spans="1:12">
      <c r="A100" s="4"/>
      <c r="B100" s="4"/>
      <c r="C100" s="4"/>
      <c r="D100" s="4"/>
      <c r="E100" s="4"/>
      <c r="F100" s="4"/>
      <c r="G100" s="4"/>
      <c r="H100" s="4"/>
      <c r="I100" s="4"/>
      <c r="J100" s="4"/>
      <c r="K100" s="4"/>
      <c r="L100" s="4"/>
    </row>
    <row r="101" spans="1:12">
      <c r="A101" s="4"/>
      <c r="B101" s="4"/>
      <c r="C101" s="4"/>
      <c r="D101" s="4"/>
      <c r="E101" s="4"/>
      <c r="F101" s="4"/>
      <c r="G101" s="4"/>
      <c r="H101" s="4"/>
      <c r="I101" s="4"/>
      <c r="J101" s="4"/>
      <c r="K101" s="4"/>
      <c r="L101" s="4"/>
    </row>
    <row r="102" spans="1:12">
      <c r="A102" s="4"/>
      <c r="B102" s="4"/>
      <c r="C102" s="4"/>
      <c r="D102" s="4"/>
      <c r="E102" s="4"/>
      <c r="F102" s="4"/>
      <c r="G102" s="4"/>
      <c r="H102" s="4"/>
      <c r="I102" s="4"/>
      <c r="J102" s="4"/>
      <c r="K102" s="4"/>
      <c r="L102" s="4"/>
    </row>
    <row r="103" spans="1:12">
      <c r="A103" s="4"/>
      <c r="B103" s="4"/>
      <c r="C103" s="4"/>
      <c r="D103" s="4"/>
      <c r="E103" s="4"/>
      <c r="F103" s="4"/>
      <c r="G103" s="4"/>
      <c r="H103" s="4"/>
      <c r="I103" s="4"/>
      <c r="J103" s="4"/>
      <c r="K103" s="4"/>
      <c r="L103" s="4"/>
    </row>
    <row r="104" spans="1:12">
      <c r="A104" s="4"/>
      <c r="B104" s="4"/>
      <c r="C104" s="4"/>
      <c r="D104" s="4"/>
      <c r="E104" s="4"/>
      <c r="F104" s="4"/>
      <c r="G104" s="4"/>
      <c r="H104" s="4"/>
      <c r="I104" s="4"/>
      <c r="J104" s="4"/>
      <c r="K104" s="4"/>
      <c r="L104" s="4"/>
    </row>
    <row r="105" spans="1:12">
      <c r="A105" s="4"/>
      <c r="B105" s="4"/>
      <c r="C105" s="4"/>
      <c r="D105" s="4"/>
      <c r="E105" s="4"/>
      <c r="F105" s="4"/>
      <c r="G105" s="4"/>
      <c r="H105" s="4"/>
      <c r="I105" s="4"/>
      <c r="J105" s="4"/>
      <c r="K105" s="4"/>
      <c r="L105" s="4"/>
    </row>
    <row r="106" spans="1:12">
      <c r="A106" s="4"/>
      <c r="B106" s="4"/>
      <c r="C106" s="4"/>
      <c r="D106" s="4"/>
      <c r="E106" s="4"/>
      <c r="F106" s="4"/>
      <c r="G106" s="4"/>
      <c r="H106" s="4"/>
      <c r="I106" s="4"/>
      <c r="J106" s="4"/>
      <c r="K106" s="4"/>
      <c r="L106" s="4"/>
    </row>
    <row r="107" spans="1:12">
      <c r="A107" s="4"/>
      <c r="B107" s="4"/>
      <c r="C107" s="4"/>
      <c r="D107" s="4"/>
      <c r="E107" s="4"/>
      <c r="F107" s="4"/>
      <c r="G107" s="4"/>
      <c r="H107" s="4"/>
      <c r="I107" s="4"/>
      <c r="J107" s="4"/>
      <c r="K107" s="4"/>
      <c r="L107" s="4"/>
    </row>
    <row r="108" spans="1:12">
      <c r="A108" s="4"/>
      <c r="B108" s="4"/>
      <c r="C108" s="4"/>
      <c r="D108" s="4"/>
      <c r="E108" s="4"/>
      <c r="F108" s="4"/>
      <c r="G108" s="4"/>
      <c r="H108" s="4"/>
      <c r="I108" s="4"/>
      <c r="J108" s="4"/>
      <c r="K108" s="4"/>
      <c r="L108" s="4"/>
    </row>
  </sheetData>
  <mergeCells count="8">
    <mergeCell ref="A6:H6"/>
    <mergeCell ref="A8:H8"/>
    <mergeCell ref="A9:H9"/>
    <mergeCell ref="A10:H10"/>
    <mergeCell ref="B51:D51"/>
    <mergeCell ref="F14:H14"/>
    <mergeCell ref="F51:H51"/>
    <mergeCell ref="B14:D14"/>
  </mergeCells>
  <pageMargins left="0.5" right="0.5" top="0.75" bottom="0.75" header="0.3" footer="0.3"/>
  <pageSetup scale="85" orientation="portrait" r:id="rId1"/>
  <ignoredErrors>
    <ignoredError sqref="C19 E19 G19" formula="1"/>
  </ignoredErrors>
  <drawing r:id="rId2"/>
</worksheet>
</file>

<file path=xl/worksheets/sheet2.xml><?xml version="1.0" encoding="utf-8"?>
<worksheet xmlns="http://schemas.openxmlformats.org/spreadsheetml/2006/main" xmlns:r="http://schemas.openxmlformats.org/officeDocument/2006/relationships">
  <sheetPr codeName="Sheet3"/>
  <dimension ref="A1:O110"/>
  <sheetViews>
    <sheetView showGridLines="0" topLeftCell="A13" zoomScaleNormal="100" workbookViewId="0">
      <selection activeCell="H43" sqref="H43"/>
    </sheetView>
  </sheetViews>
  <sheetFormatPr defaultRowHeight="12.75"/>
  <cols>
    <col min="1" max="1" width="28.42578125" style="4" customWidth="1"/>
    <col min="2" max="2" width="10.7109375" style="4" customWidth="1"/>
    <col min="3" max="3" width="11.5703125" style="4" bestFit="1" customWidth="1"/>
    <col min="4" max="5" width="10.7109375" style="4" customWidth="1"/>
    <col min="6" max="6" width="2.7109375" style="4" customWidth="1"/>
    <col min="7" max="9" width="10.7109375" style="4" customWidth="1"/>
    <col min="10" max="10" width="10.7109375" style="106" customWidth="1"/>
    <col min="11" max="12" width="10.7109375" style="4" customWidth="1"/>
    <col min="13" max="13" width="2.7109375" style="4" customWidth="1"/>
    <col min="14" max="14" width="10.7109375" style="4" customWidth="1"/>
    <col min="15" max="15" width="2.7109375" style="4" customWidth="1" collapsed="1"/>
    <col min="16" max="16384" width="9.140625" style="4"/>
  </cols>
  <sheetData>
    <row r="1" spans="1:15" ht="18">
      <c r="A1" s="129" t="s">
        <v>28</v>
      </c>
      <c r="B1" s="129"/>
      <c r="C1" s="129"/>
      <c r="D1" s="129"/>
      <c r="E1" s="129"/>
      <c r="F1" s="129"/>
      <c r="G1" s="129"/>
      <c r="H1" s="129"/>
      <c r="I1" s="129"/>
      <c r="J1" s="129"/>
      <c r="K1" s="129"/>
      <c r="L1" s="129"/>
      <c r="M1" s="122"/>
    </row>
    <row r="2" spans="1:15" ht="18">
      <c r="A2" s="129" t="s">
        <v>29</v>
      </c>
      <c r="B2" s="129"/>
      <c r="C2" s="129"/>
      <c r="D2" s="129"/>
      <c r="E2" s="129"/>
      <c r="F2" s="129"/>
      <c r="G2" s="129"/>
      <c r="H2" s="129"/>
      <c r="I2" s="129"/>
      <c r="J2" s="129"/>
      <c r="K2" s="129"/>
      <c r="L2" s="129"/>
      <c r="M2" s="122"/>
    </row>
    <row r="3" spans="1:15" ht="15">
      <c r="A3" s="130" t="s">
        <v>30</v>
      </c>
      <c r="B3" s="130"/>
      <c r="C3" s="130"/>
      <c r="D3" s="130"/>
      <c r="E3" s="130"/>
      <c r="F3" s="130"/>
      <c r="G3" s="130"/>
      <c r="H3" s="130"/>
      <c r="I3" s="130"/>
      <c r="J3" s="130"/>
      <c r="K3" s="130"/>
      <c r="L3" s="130"/>
      <c r="M3" s="121"/>
    </row>
    <row r="4" spans="1:15" s="63" customFormat="1" ht="12">
      <c r="A4" s="81"/>
      <c r="B4" s="81"/>
      <c r="C4" s="81"/>
      <c r="D4" s="81"/>
      <c r="E4" s="81"/>
      <c r="F4" s="81"/>
      <c r="G4" s="81"/>
      <c r="H4" s="81"/>
      <c r="I4" s="81"/>
      <c r="J4" s="105"/>
      <c r="K4" s="81"/>
      <c r="L4" s="81"/>
      <c r="M4" s="81"/>
    </row>
    <row r="5" spans="1:15">
      <c r="A5" s="61"/>
      <c r="B5" s="61"/>
      <c r="C5" s="61"/>
      <c r="D5" s="61"/>
      <c r="E5" s="8"/>
      <c r="F5" s="8"/>
      <c r="G5" s="61"/>
      <c r="H5" s="61"/>
      <c r="I5" s="2"/>
      <c r="J5" s="2"/>
      <c r="K5" s="2"/>
      <c r="L5" s="62"/>
      <c r="M5" s="61"/>
    </row>
    <row r="6" spans="1:15">
      <c r="B6" s="128">
        <v>2011</v>
      </c>
      <c r="C6" s="128"/>
      <c r="D6" s="128"/>
      <c r="E6" s="128"/>
      <c r="F6" s="58"/>
      <c r="G6" s="128">
        <v>2010</v>
      </c>
      <c r="H6" s="128"/>
      <c r="I6" s="128"/>
      <c r="J6" s="128"/>
      <c r="K6" s="128"/>
      <c r="L6" s="128"/>
      <c r="M6" s="29"/>
    </row>
    <row r="7" spans="1:15">
      <c r="A7" s="31"/>
      <c r="B7" s="32" t="s">
        <v>23</v>
      </c>
      <c r="C7" s="32" t="s">
        <v>24</v>
      </c>
      <c r="D7" s="32" t="s">
        <v>25</v>
      </c>
      <c r="E7" s="91" t="s">
        <v>74</v>
      </c>
      <c r="F7" s="58"/>
      <c r="G7" s="32" t="s">
        <v>23</v>
      </c>
      <c r="H7" s="32" t="s">
        <v>24</v>
      </c>
      <c r="I7" s="32" t="s">
        <v>25</v>
      </c>
      <c r="J7" s="114" t="s">
        <v>74</v>
      </c>
      <c r="K7" s="32" t="s">
        <v>26</v>
      </c>
      <c r="L7" s="32" t="s">
        <v>87</v>
      </c>
      <c r="M7" s="29"/>
      <c r="O7" s="58"/>
    </row>
    <row r="8" spans="1:15">
      <c r="A8" s="33"/>
      <c r="B8" s="29"/>
      <c r="C8" s="29"/>
      <c r="D8" s="29"/>
      <c r="E8" s="34"/>
      <c r="F8" s="34"/>
      <c r="G8" s="29"/>
      <c r="H8" s="29"/>
      <c r="I8" s="34"/>
      <c r="J8" s="34"/>
      <c r="K8" s="34"/>
      <c r="L8" s="34"/>
      <c r="M8" s="34"/>
    </row>
    <row r="9" spans="1:15">
      <c r="A9" s="44" t="s">
        <v>31</v>
      </c>
      <c r="B9" s="30"/>
      <c r="C9" s="30"/>
      <c r="D9" s="30"/>
      <c r="E9" s="34"/>
      <c r="F9" s="34"/>
      <c r="G9" s="30"/>
      <c r="H9" s="30"/>
      <c r="I9" s="30"/>
      <c r="J9" s="34"/>
      <c r="K9" s="30"/>
      <c r="L9" s="34"/>
      <c r="M9" s="30"/>
    </row>
    <row r="10" spans="1:15">
      <c r="A10" s="34" t="s">
        <v>32</v>
      </c>
      <c r="B10" s="35"/>
      <c r="C10" s="35"/>
      <c r="D10" s="35"/>
      <c r="E10" s="36"/>
      <c r="F10" s="36"/>
      <c r="G10" s="35"/>
      <c r="H10" s="35"/>
      <c r="I10" s="35"/>
      <c r="J10" s="36"/>
      <c r="K10" s="35"/>
      <c r="L10" s="36"/>
      <c r="M10" s="36"/>
    </row>
    <row r="11" spans="1:15">
      <c r="A11" s="37" t="s">
        <v>33</v>
      </c>
      <c r="B11" s="35">
        <v>158731</v>
      </c>
      <c r="C11" s="35">
        <v>173806</v>
      </c>
      <c r="D11" s="35">
        <v>182232</v>
      </c>
      <c r="E11" s="36">
        <v>514769</v>
      </c>
      <c r="F11" s="36"/>
      <c r="G11" s="35">
        <v>122265</v>
      </c>
      <c r="H11" s="35">
        <v>132695</v>
      </c>
      <c r="I11" s="35">
        <v>135987</v>
      </c>
      <c r="J11" s="36">
        <v>390947</v>
      </c>
      <c r="K11" s="35">
        <v>145106</v>
      </c>
      <c r="L11" s="36">
        <v>536053</v>
      </c>
      <c r="M11" s="36"/>
    </row>
    <row r="12" spans="1:15">
      <c r="A12" s="37" t="s">
        <v>34</v>
      </c>
      <c r="B12" s="37">
        <v>266675</v>
      </c>
      <c r="C12" s="64">
        <v>290668</v>
      </c>
      <c r="D12" s="64">
        <v>277696</v>
      </c>
      <c r="E12" s="38">
        <v>835039</v>
      </c>
      <c r="F12" s="65"/>
      <c r="G12" s="64">
        <v>240139</v>
      </c>
      <c r="H12" s="64">
        <v>248523</v>
      </c>
      <c r="I12" s="64">
        <v>250664</v>
      </c>
      <c r="J12" s="65">
        <v>739326</v>
      </c>
      <c r="K12" s="64">
        <v>255833</v>
      </c>
      <c r="L12" s="65">
        <v>995159</v>
      </c>
      <c r="M12" s="38"/>
    </row>
    <row r="13" spans="1:15">
      <c r="A13" s="37" t="s">
        <v>35</v>
      </c>
      <c r="B13" s="66">
        <v>-623</v>
      </c>
      <c r="C13" s="66">
        <v>-713</v>
      </c>
      <c r="D13" s="66">
        <v>-507</v>
      </c>
      <c r="E13" s="67">
        <v>-1843</v>
      </c>
      <c r="F13" s="65"/>
      <c r="G13" s="66">
        <v>-379</v>
      </c>
      <c r="H13" s="66">
        <v>-432</v>
      </c>
      <c r="I13" s="66">
        <v>-428</v>
      </c>
      <c r="J13" s="67">
        <v>-1239</v>
      </c>
      <c r="K13" s="66">
        <v>-353</v>
      </c>
      <c r="L13" s="67">
        <v>-1592</v>
      </c>
      <c r="M13" s="38"/>
    </row>
    <row r="14" spans="1:15">
      <c r="A14" s="30"/>
      <c r="B14" s="68">
        <v>424783</v>
      </c>
      <c r="C14" s="68">
        <v>463761</v>
      </c>
      <c r="D14" s="39">
        <v>459421</v>
      </c>
      <c r="E14" s="40">
        <v>1347965</v>
      </c>
      <c r="F14" s="38"/>
      <c r="G14" s="68">
        <v>362025</v>
      </c>
      <c r="H14" s="68">
        <v>380786</v>
      </c>
      <c r="I14" s="68">
        <v>386223</v>
      </c>
      <c r="J14" s="69">
        <v>1129034</v>
      </c>
      <c r="K14" s="68">
        <v>400586</v>
      </c>
      <c r="L14" s="69">
        <v>1529620</v>
      </c>
      <c r="M14" s="37"/>
    </row>
    <row r="15" spans="1:15">
      <c r="A15" s="34" t="s">
        <v>36</v>
      </c>
      <c r="B15" s="37"/>
      <c r="C15" s="37"/>
      <c r="D15" s="37"/>
      <c r="E15" s="38"/>
      <c r="F15" s="38"/>
      <c r="G15" s="64"/>
      <c r="H15" s="64"/>
      <c r="I15" s="64"/>
      <c r="J15" s="65"/>
      <c r="K15" s="64"/>
      <c r="L15" s="65"/>
      <c r="M15" s="38"/>
    </row>
    <row r="16" spans="1:15">
      <c r="A16" s="37" t="s">
        <v>37</v>
      </c>
      <c r="B16" s="64">
        <v>226330</v>
      </c>
      <c r="C16" s="64">
        <v>239035</v>
      </c>
      <c r="D16" s="64">
        <v>246395</v>
      </c>
      <c r="E16" s="65">
        <v>711760</v>
      </c>
      <c r="F16" s="65"/>
      <c r="G16" s="64">
        <v>212500</v>
      </c>
      <c r="H16" s="64">
        <v>219551</v>
      </c>
      <c r="I16" s="64">
        <v>221677</v>
      </c>
      <c r="J16" s="65">
        <v>653728</v>
      </c>
      <c r="K16" s="64">
        <v>236743</v>
      </c>
      <c r="L16" s="65">
        <v>890471</v>
      </c>
      <c r="M16" s="38"/>
    </row>
    <row r="17" spans="1:13">
      <c r="A17" s="37" t="s">
        <v>38</v>
      </c>
      <c r="B17" s="66">
        <v>334315</v>
      </c>
      <c r="C17" s="66">
        <v>406620</v>
      </c>
      <c r="D17" s="66">
        <v>423476</v>
      </c>
      <c r="E17" s="67">
        <v>1164411</v>
      </c>
      <c r="F17" s="65"/>
      <c r="G17" s="66">
        <v>271773</v>
      </c>
      <c r="H17" s="66">
        <v>357570</v>
      </c>
      <c r="I17" s="66">
        <v>398685</v>
      </c>
      <c r="J17" s="65">
        <v>1028028</v>
      </c>
      <c r="K17" s="66">
        <v>311176</v>
      </c>
      <c r="L17" s="65">
        <v>1339204</v>
      </c>
      <c r="M17" s="38"/>
    </row>
    <row r="18" spans="1:13">
      <c r="A18" s="30"/>
      <c r="B18" s="39">
        <v>560645</v>
      </c>
      <c r="C18" s="39">
        <v>645655</v>
      </c>
      <c r="D18" s="39">
        <v>669871</v>
      </c>
      <c r="E18" s="40">
        <v>1876171</v>
      </c>
      <c r="F18" s="38"/>
      <c r="G18" s="68">
        <v>484273</v>
      </c>
      <c r="H18" s="68">
        <v>577121</v>
      </c>
      <c r="I18" s="68">
        <v>620362</v>
      </c>
      <c r="J18" s="69">
        <v>1681756</v>
      </c>
      <c r="K18" s="68">
        <v>547919</v>
      </c>
      <c r="L18" s="69">
        <v>2229675</v>
      </c>
      <c r="M18" s="37"/>
    </row>
    <row r="19" spans="1:13">
      <c r="A19" s="34" t="s">
        <v>39</v>
      </c>
      <c r="B19" s="37"/>
      <c r="C19" s="37"/>
      <c r="D19" s="37"/>
      <c r="E19" s="38"/>
      <c r="F19" s="38"/>
      <c r="G19" s="64"/>
      <c r="H19" s="64"/>
      <c r="I19" s="64"/>
      <c r="J19" s="65"/>
      <c r="K19" s="64"/>
      <c r="L19" s="65"/>
      <c r="M19" s="38"/>
    </row>
    <row r="20" spans="1:13">
      <c r="A20" s="30" t="s">
        <v>40</v>
      </c>
      <c r="B20" s="64">
        <v>303540</v>
      </c>
      <c r="C20" s="64">
        <v>321076</v>
      </c>
      <c r="D20" s="64">
        <v>367889</v>
      </c>
      <c r="E20" s="65">
        <v>992505</v>
      </c>
      <c r="F20" s="65"/>
      <c r="G20" s="64">
        <v>205327</v>
      </c>
      <c r="H20" s="64">
        <v>216020</v>
      </c>
      <c r="I20" s="64">
        <v>220001</v>
      </c>
      <c r="J20" s="65">
        <v>641348</v>
      </c>
      <c r="K20" s="64">
        <v>244234</v>
      </c>
      <c r="L20" s="65">
        <v>885582</v>
      </c>
      <c r="M20" s="38"/>
    </row>
    <row r="21" spans="1:13">
      <c r="A21" s="37" t="s">
        <v>41</v>
      </c>
      <c r="B21" s="37">
        <v>205563</v>
      </c>
      <c r="C21" s="64">
        <v>213599</v>
      </c>
      <c r="D21" s="64">
        <v>217138</v>
      </c>
      <c r="E21" s="38">
        <v>636300</v>
      </c>
      <c r="F21" s="65"/>
      <c r="G21" s="64">
        <v>175505</v>
      </c>
      <c r="H21" s="64">
        <v>187759</v>
      </c>
      <c r="I21" s="64">
        <v>196554</v>
      </c>
      <c r="J21" s="65">
        <v>559818</v>
      </c>
      <c r="K21" s="64">
        <v>194832</v>
      </c>
      <c r="L21" s="65">
        <v>754650</v>
      </c>
      <c r="M21" s="38"/>
    </row>
    <row r="22" spans="1:13">
      <c r="A22" s="37" t="s">
        <v>35</v>
      </c>
      <c r="B22" s="66">
        <v>-163</v>
      </c>
      <c r="C22" s="66">
        <v>-137</v>
      </c>
      <c r="D22" s="66">
        <v>-22</v>
      </c>
      <c r="E22" s="67">
        <v>-322</v>
      </c>
      <c r="F22" s="65"/>
      <c r="G22" s="66">
        <v>-32</v>
      </c>
      <c r="H22" s="66">
        <v>-105</v>
      </c>
      <c r="I22" s="66">
        <v>-127</v>
      </c>
      <c r="J22" s="67">
        <v>-401</v>
      </c>
      <c r="K22" s="66">
        <v>-178</v>
      </c>
      <c r="L22" s="65">
        <v>-579</v>
      </c>
      <c r="M22" s="37"/>
    </row>
    <row r="23" spans="1:13">
      <c r="A23" s="30"/>
      <c r="B23" s="68">
        <v>508940</v>
      </c>
      <c r="C23" s="68">
        <v>534538</v>
      </c>
      <c r="D23" s="39">
        <v>585005</v>
      </c>
      <c r="E23" s="40">
        <v>1628483</v>
      </c>
      <c r="F23" s="38"/>
      <c r="G23" s="68">
        <v>380800</v>
      </c>
      <c r="H23" s="68">
        <v>403674</v>
      </c>
      <c r="I23" s="68">
        <v>416428</v>
      </c>
      <c r="J23" s="69">
        <v>1200902</v>
      </c>
      <c r="K23" s="68">
        <v>438888</v>
      </c>
      <c r="L23" s="69">
        <v>1639790</v>
      </c>
      <c r="M23" s="37"/>
    </row>
    <row r="24" spans="1:13">
      <c r="A24" s="30"/>
      <c r="B24" s="39"/>
      <c r="C24" s="39"/>
      <c r="D24" s="39"/>
      <c r="E24" s="40"/>
      <c r="F24" s="38"/>
      <c r="G24" s="69"/>
      <c r="H24" s="69"/>
      <c r="I24" s="69"/>
      <c r="J24" s="69"/>
      <c r="K24" s="69"/>
      <c r="L24" s="69"/>
      <c r="M24" s="38"/>
    </row>
    <row r="25" spans="1:13">
      <c r="A25" s="34" t="s">
        <v>42</v>
      </c>
      <c r="B25" s="68">
        <v>373330</v>
      </c>
      <c r="C25" s="68">
        <v>412630</v>
      </c>
      <c r="D25" s="39">
        <v>492250</v>
      </c>
      <c r="E25" s="40">
        <v>1278210</v>
      </c>
      <c r="F25" s="65"/>
      <c r="G25" s="68">
        <v>290989</v>
      </c>
      <c r="H25" s="68">
        <v>345607</v>
      </c>
      <c r="I25" s="68">
        <v>381386</v>
      </c>
      <c r="J25" s="69">
        <v>1017982</v>
      </c>
      <c r="K25" s="68">
        <v>405682</v>
      </c>
      <c r="L25" s="69">
        <v>1423664</v>
      </c>
      <c r="M25" s="38"/>
    </row>
    <row r="26" spans="1:13">
      <c r="A26" s="34"/>
      <c r="B26" s="64"/>
      <c r="C26" s="64"/>
      <c r="D26" s="64"/>
      <c r="E26" s="65"/>
      <c r="F26" s="65"/>
      <c r="G26" s="64"/>
      <c r="H26" s="64"/>
      <c r="I26" s="64"/>
      <c r="J26" s="65"/>
      <c r="K26" s="64"/>
      <c r="L26" s="65"/>
      <c r="M26" s="38"/>
    </row>
    <row r="27" spans="1:13">
      <c r="A27" s="30" t="s">
        <v>43</v>
      </c>
      <c r="B27" s="66">
        <v>-2656</v>
      </c>
      <c r="C27" s="66">
        <v>-2727</v>
      </c>
      <c r="D27" s="66">
        <v>-3159</v>
      </c>
      <c r="E27" s="42">
        <v>-8542</v>
      </c>
      <c r="F27" s="65"/>
      <c r="G27" s="66">
        <v>-1590</v>
      </c>
      <c r="H27" s="66">
        <v>-2093</v>
      </c>
      <c r="I27" s="66">
        <v>-2241</v>
      </c>
      <c r="J27" s="67">
        <v>-5924</v>
      </c>
      <c r="K27" s="66">
        <v>-2362</v>
      </c>
      <c r="L27" s="67">
        <v>-8286</v>
      </c>
      <c r="M27" s="37"/>
    </row>
    <row r="28" spans="1:13">
      <c r="A28" s="30"/>
      <c r="B28" s="64"/>
      <c r="C28" s="64"/>
      <c r="D28" s="64"/>
      <c r="E28" s="38"/>
      <c r="F28" s="65"/>
      <c r="G28" s="64"/>
      <c r="H28" s="64"/>
      <c r="I28" s="64"/>
      <c r="J28" s="65"/>
      <c r="K28" s="64"/>
      <c r="L28" s="65"/>
      <c r="M28" s="37"/>
    </row>
    <row r="29" spans="1:13" ht="13.5" thickBot="1">
      <c r="A29" s="43" t="s">
        <v>44</v>
      </c>
      <c r="B29" s="74">
        <v>1865042</v>
      </c>
      <c r="C29" s="74">
        <v>2053857</v>
      </c>
      <c r="D29" s="74">
        <v>2203388</v>
      </c>
      <c r="E29" s="75">
        <v>6122287</v>
      </c>
      <c r="F29" s="36"/>
      <c r="G29" s="74">
        <v>1516497</v>
      </c>
      <c r="H29" s="74">
        <v>1705095</v>
      </c>
      <c r="I29" s="74">
        <v>1802158</v>
      </c>
      <c r="J29" s="75">
        <v>5023750</v>
      </c>
      <c r="K29" s="74">
        <v>1790713</v>
      </c>
      <c r="L29" s="75">
        <v>6814463</v>
      </c>
      <c r="M29" s="35"/>
    </row>
    <row r="30" spans="1:13" ht="13.5" thickTop="1">
      <c r="A30" s="43"/>
      <c r="B30" s="38"/>
      <c r="C30" s="38"/>
      <c r="D30" s="38"/>
      <c r="E30" s="38"/>
      <c r="F30" s="38"/>
      <c r="G30" s="38"/>
      <c r="H30" s="38"/>
      <c r="I30" s="38"/>
      <c r="J30" s="38"/>
      <c r="K30" s="38"/>
      <c r="L30" s="38"/>
      <c r="M30" s="38"/>
    </row>
    <row r="31" spans="1:13">
      <c r="A31" s="44" t="s">
        <v>45</v>
      </c>
      <c r="B31" s="59"/>
      <c r="C31" s="30"/>
      <c r="D31" s="30"/>
      <c r="E31" s="34"/>
      <c r="F31" s="34"/>
      <c r="G31" s="45"/>
      <c r="H31" s="45"/>
      <c r="I31" s="45"/>
      <c r="J31" s="45"/>
      <c r="K31" s="45"/>
      <c r="L31" s="45"/>
      <c r="M31" s="36"/>
    </row>
    <row r="32" spans="1:13">
      <c r="A32" s="43" t="s">
        <v>46</v>
      </c>
      <c r="B32" s="30"/>
      <c r="C32" s="30"/>
      <c r="D32" s="30"/>
      <c r="E32" s="34"/>
      <c r="F32" s="34"/>
      <c r="G32" s="30"/>
      <c r="H32" s="30"/>
      <c r="I32" s="30"/>
      <c r="J32" s="34"/>
      <c r="K32" s="30"/>
      <c r="L32" s="38"/>
      <c r="M32" s="36"/>
    </row>
    <row r="33" spans="1:13">
      <c r="A33" s="30" t="s">
        <v>47</v>
      </c>
      <c r="B33" s="35">
        <v>57430</v>
      </c>
      <c r="C33" s="35">
        <v>65194</v>
      </c>
      <c r="D33" s="35">
        <v>64481</v>
      </c>
      <c r="E33" s="36">
        <v>187105</v>
      </c>
      <c r="F33" s="36"/>
      <c r="G33" s="35">
        <v>52848</v>
      </c>
      <c r="H33" s="35">
        <v>58567</v>
      </c>
      <c r="I33" s="35">
        <v>54728</v>
      </c>
      <c r="J33" s="36">
        <v>166143</v>
      </c>
      <c r="K33" s="35">
        <v>50061</v>
      </c>
      <c r="L33" s="36">
        <v>216204</v>
      </c>
      <c r="M33" s="35"/>
    </row>
    <row r="34" spans="1:13">
      <c r="A34" s="30" t="s">
        <v>48</v>
      </c>
      <c r="B34" s="64">
        <v>67313</v>
      </c>
      <c r="C34" s="64">
        <v>94116</v>
      </c>
      <c r="D34" s="64">
        <v>102564</v>
      </c>
      <c r="E34" s="65">
        <v>263993</v>
      </c>
      <c r="F34" s="65"/>
      <c r="G34" s="37">
        <v>54843</v>
      </c>
      <c r="H34" s="37">
        <v>84655</v>
      </c>
      <c r="I34" s="37">
        <v>91442</v>
      </c>
      <c r="J34" s="38">
        <v>230940</v>
      </c>
      <c r="K34" s="37">
        <v>70966</v>
      </c>
      <c r="L34" s="38">
        <v>301906</v>
      </c>
      <c r="M34" s="37"/>
    </row>
    <row r="35" spans="1:13">
      <c r="A35" s="30" t="s">
        <v>49</v>
      </c>
      <c r="B35" s="64">
        <v>113685</v>
      </c>
      <c r="C35" s="64">
        <v>131382</v>
      </c>
      <c r="D35" s="64">
        <v>144327</v>
      </c>
      <c r="E35" s="65">
        <v>389394</v>
      </c>
      <c r="F35" s="65"/>
      <c r="G35" s="37">
        <v>86767</v>
      </c>
      <c r="H35" s="37">
        <v>96168</v>
      </c>
      <c r="I35" s="37">
        <v>101847</v>
      </c>
      <c r="J35" s="38">
        <v>284782</v>
      </c>
      <c r="K35" s="37">
        <v>103638</v>
      </c>
      <c r="L35" s="38">
        <v>388420</v>
      </c>
      <c r="M35" s="37"/>
    </row>
    <row r="36" spans="1:13">
      <c r="A36" s="30" t="s">
        <v>50</v>
      </c>
      <c r="B36" s="66">
        <v>59775</v>
      </c>
      <c r="C36" s="66">
        <v>76917</v>
      </c>
      <c r="D36" s="66">
        <v>60163</v>
      </c>
      <c r="E36" s="67">
        <v>196855</v>
      </c>
      <c r="F36" s="65"/>
      <c r="G36" s="41">
        <v>44905</v>
      </c>
      <c r="H36" s="41">
        <v>59582</v>
      </c>
      <c r="I36" s="41">
        <v>69617</v>
      </c>
      <c r="J36" s="42">
        <v>174104</v>
      </c>
      <c r="K36" s="41">
        <v>76324</v>
      </c>
      <c r="L36" s="42">
        <v>250428</v>
      </c>
      <c r="M36" s="37"/>
    </row>
    <row r="37" spans="1:13">
      <c r="A37" s="30" t="s">
        <v>51</v>
      </c>
      <c r="B37" s="37">
        <v>298203</v>
      </c>
      <c r="C37" s="37">
        <v>367609</v>
      </c>
      <c r="D37" s="37">
        <v>371535</v>
      </c>
      <c r="E37" s="38">
        <v>1037347</v>
      </c>
      <c r="F37" s="38"/>
      <c r="G37" s="37">
        <v>239363</v>
      </c>
      <c r="H37" s="37">
        <v>298972</v>
      </c>
      <c r="I37" s="37">
        <v>317634</v>
      </c>
      <c r="J37" s="38">
        <v>855969</v>
      </c>
      <c r="K37" s="37">
        <v>300989</v>
      </c>
      <c r="L37" s="38">
        <v>1156958</v>
      </c>
      <c r="M37" s="37"/>
    </row>
    <row r="38" spans="1:13">
      <c r="A38" s="30" t="s">
        <v>52</v>
      </c>
      <c r="B38" s="48">
        <v>36100</v>
      </c>
      <c r="C38" s="48">
        <v>35378</v>
      </c>
      <c r="D38" s="48">
        <v>34086</v>
      </c>
      <c r="E38" s="102">
        <v>105564</v>
      </c>
      <c r="F38" s="102"/>
      <c r="G38" s="48">
        <v>33325</v>
      </c>
      <c r="H38" s="48">
        <v>32443</v>
      </c>
      <c r="I38" s="48">
        <v>34553</v>
      </c>
      <c r="J38" s="102">
        <v>100321</v>
      </c>
      <c r="K38" s="48">
        <v>35393</v>
      </c>
      <c r="L38" s="102">
        <v>135714</v>
      </c>
      <c r="M38" s="48"/>
    </row>
    <row r="39" spans="1:13">
      <c r="A39" s="30" t="s">
        <v>53</v>
      </c>
      <c r="B39" s="49">
        <v>28286</v>
      </c>
      <c r="C39" s="49">
        <v>28134</v>
      </c>
      <c r="D39" s="49">
        <v>30048</v>
      </c>
      <c r="E39" s="42">
        <v>86468</v>
      </c>
      <c r="F39" s="102"/>
      <c r="G39" s="49">
        <v>27169</v>
      </c>
      <c r="H39" s="49">
        <v>26942</v>
      </c>
      <c r="I39" s="49">
        <v>26335</v>
      </c>
      <c r="J39" s="71">
        <v>80446</v>
      </c>
      <c r="K39" s="49">
        <v>25895</v>
      </c>
      <c r="L39" s="42">
        <v>106341</v>
      </c>
      <c r="M39" s="48"/>
    </row>
    <row r="40" spans="1:13" ht="36">
      <c r="A40" s="101" t="s">
        <v>72</v>
      </c>
      <c r="B40" s="72">
        <v>233817</v>
      </c>
      <c r="C40" s="72">
        <v>304097</v>
      </c>
      <c r="D40" s="72">
        <v>307401</v>
      </c>
      <c r="E40" s="103">
        <v>845315</v>
      </c>
      <c r="F40" s="46"/>
      <c r="G40" s="37">
        <v>178869</v>
      </c>
      <c r="H40" s="37">
        <v>239587</v>
      </c>
      <c r="I40" s="37">
        <v>256746</v>
      </c>
      <c r="J40" s="38">
        <v>675202</v>
      </c>
      <c r="K40" s="37">
        <v>239701</v>
      </c>
      <c r="L40" s="46">
        <v>914903</v>
      </c>
      <c r="M40" s="38"/>
    </row>
    <row r="41" spans="1:13">
      <c r="A41" s="50" t="s">
        <v>9</v>
      </c>
      <c r="B41" s="41">
        <v>55707</v>
      </c>
      <c r="C41" s="41">
        <v>60788</v>
      </c>
      <c r="D41" s="41">
        <v>78824</v>
      </c>
      <c r="E41" s="47">
        <v>195319</v>
      </c>
      <c r="F41" s="46"/>
      <c r="G41" s="41">
        <v>55310</v>
      </c>
      <c r="H41" s="41">
        <v>70042</v>
      </c>
      <c r="I41" s="41">
        <v>37437</v>
      </c>
      <c r="J41" s="42">
        <v>162789</v>
      </c>
      <c r="K41" s="41">
        <v>50907</v>
      </c>
      <c r="L41" s="47">
        <v>213696</v>
      </c>
      <c r="M41" s="38"/>
    </row>
    <row r="42" spans="1:13" ht="24">
      <c r="A42" s="51" t="s">
        <v>76</v>
      </c>
      <c r="B42" s="72">
        <v>178110</v>
      </c>
      <c r="C42" s="72">
        <v>243309</v>
      </c>
      <c r="D42" s="72">
        <v>228577</v>
      </c>
      <c r="E42" s="73">
        <v>649996</v>
      </c>
      <c r="F42" s="38"/>
      <c r="G42" s="37">
        <v>123559</v>
      </c>
      <c r="H42" s="37">
        <v>169545</v>
      </c>
      <c r="I42" s="37">
        <v>219309</v>
      </c>
      <c r="J42" s="38">
        <v>512413</v>
      </c>
      <c r="K42" s="37">
        <v>188794</v>
      </c>
      <c r="L42" s="38">
        <v>701207</v>
      </c>
      <c r="M42" s="38"/>
    </row>
    <row r="43" spans="1:13" ht="24">
      <c r="A43" s="101" t="s">
        <v>11</v>
      </c>
      <c r="B43" s="66">
        <v>16795</v>
      </c>
      <c r="C43" s="66">
        <v>6460</v>
      </c>
      <c r="D43" s="66">
        <v>-56297</v>
      </c>
      <c r="E43" s="42">
        <v>-33042</v>
      </c>
      <c r="F43" s="65"/>
      <c r="G43" s="66">
        <v>-15432</v>
      </c>
      <c r="H43" s="66">
        <v>325</v>
      </c>
      <c r="I43" s="66">
        <v>4450</v>
      </c>
      <c r="J43" s="67">
        <v>-10657</v>
      </c>
      <c r="K43" s="66">
        <v>9554</v>
      </c>
      <c r="L43" s="67">
        <v>-1103</v>
      </c>
      <c r="M43" s="38"/>
    </row>
    <row r="44" spans="1:13" ht="13.5" thickBot="1">
      <c r="A44" s="30" t="s">
        <v>16</v>
      </c>
      <c r="B44" s="76">
        <v>194905</v>
      </c>
      <c r="C44" s="76">
        <v>249769</v>
      </c>
      <c r="D44" s="76">
        <v>172280</v>
      </c>
      <c r="E44" s="77">
        <v>616954</v>
      </c>
      <c r="F44" s="36"/>
      <c r="G44" s="76">
        <v>108127</v>
      </c>
      <c r="H44" s="76">
        <v>169870</v>
      </c>
      <c r="I44" s="76">
        <v>223759</v>
      </c>
      <c r="J44" s="77">
        <v>501756</v>
      </c>
      <c r="K44" s="76">
        <v>198348</v>
      </c>
      <c r="L44" s="77">
        <v>700104</v>
      </c>
      <c r="M44" s="36"/>
    </row>
    <row r="45" spans="1:13" ht="13.5" thickTop="1">
      <c r="A45" s="30"/>
      <c r="B45" s="30"/>
      <c r="C45" s="30"/>
      <c r="D45" s="30"/>
      <c r="E45" s="34"/>
      <c r="F45" s="34"/>
      <c r="G45" s="30"/>
      <c r="H45" s="30"/>
      <c r="I45" s="30"/>
      <c r="J45" s="34"/>
      <c r="K45" s="30"/>
      <c r="L45" s="34"/>
      <c r="M45" s="30"/>
    </row>
    <row r="46" spans="1:13">
      <c r="A46" s="30"/>
      <c r="B46" s="30"/>
      <c r="C46" s="30"/>
      <c r="D46" s="30"/>
      <c r="E46" s="34"/>
      <c r="F46" s="34"/>
      <c r="G46" s="30"/>
      <c r="H46" s="30"/>
      <c r="I46" s="30"/>
      <c r="J46" s="34"/>
      <c r="K46" s="30"/>
      <c r="L46" s="34"/>
      <c r="M46" s="30"/>
    </row>
    <row r="47" spans="1:13">
      <c r="A47" s="52" t="s">
        <v>54</v>
      </c>
      <c r="B47" s="30"/>
      <c r="C47" s="30"/>
      <c r="D47" s="30"/>
      <c r="E47" s="34"/>
      <c r="F47" s="34"/>
      <c r="G47" s="30"/>
      <c r="H47" s="30"/>
      <c r="I47" s="30"/>
      <c r="J47" s="34"/>
      <c r="K47" s="30"/>
      <c r="L47" s="34"/>
      <c r="M47" s="30"/>
    </row>
    <row r="48" spans="1:13">
      <c r="A48" s="30" t="s">
        <v>47</v>
      </c>
      <c r="B48" s="53">
        <v>0.13519844249887589</v>
      </c>
      <c r="C48" s="53">
        <v>0.14057671947403944</v>
      </c>
      <c r="D48" s="53">
        <v>0.14035274835064135</v>
      </c>
      <c r="E48" s="54">
        <v>0.13880553278460495</v>
      </c>
      <c r="F48" s="53"/>
      <c r="G48" s="53">
        <v>0.1459788688626476</v>
      </c>
      <c r="H48" s="53">
        <v>0.15380554957377635</v>
      </c>
      <c r="I48" s="53">
        <v>0.14170052016581094</v>
      </c>
      <c r="J48" s="54">
        <v>0.14715500153228336</v>
      </c>
      <c r="K48" s="53">
        <v>0.12496941979999301</v>
      </c>
      <c r="L48" s="54">
        <v>0.14134490919313294</v>
      </c>
      <c r="M48" s="53"/>
    </row>
    <row r="49" spans="1:15">
      <c r="A49" s="30" t="s">
        <v>48</v>
      </c>
      <c r="B49" s="53">
        <v>0.12006349829214566</v>
      </c>
      <c r="C49" s="53">
        <v>0.14576825084604006</v>
      </c>
      <c r="D49" s="53">
        <v>0.15311007641769833</v>
      </c>
      <c r="E49" s="54">
        <v>0.14070838958708987</v>
      </c>
      <c r="F49" s="53"/>
      <c r="G49" s="53">
        <v>0.11324810592372483</v>
      </c>
      <c r="H49" s="53">
        <v>0.1466850105956983</v>
      </c>
      <c r="I49" s="53">
        <v>0.14740103359006515</v>
      </c>
      <c r="J49" s="54">
        <v>0.13732075283215878</v>
      </c>
      <c r="K49" s="53">
        <v>0.1295191442530739</v>
      </c>
      <c r="L49" s="54">
        <v>0.13540359020933543</v>
      </c>
      <c r="M49" s="53"/>
    </row>
    <row r="50" spans="1:15">
      <c r="A50" s="30" t="s">
        <v>49</v>
      </c>
      <c r="B50" s="53">
        <v>0.22337603646795301</v>
      </c>
      <c r="C50" s="53">
        <v>0.24578608069024091</v>
      </c>
      <c r="D50" s="53">
        <v>0.24671071187425747</v>
      </c>
      <c r="E50" s="54">
        <v>0.23911456244861015</v>
      </c>
      <c r="F50" s="53"/>
      <c r="G50" s="53">
        <v>0.2278545168067227</v>
      </c>
      <c r="H50" s="53">
        <v>0.23823184054459787</v>
      </c>
      <c r="I50" s="53">
        <v>0.24457289135216653</v>
      </c>
      <c r="J50" s="54">
        <v>0.23714008303758341</v>
      </c>
      <c r="K50" s="53">
        <v>0.23613769344342975</v>
      </c>
      <c r="L50" s="54">
        <v>0.23687179455905938</v>
      </c>
      <c r="M50" s="53"/>
    </row>
    <row r="51" spans="1:15">
      <c r="A51" s="30" t="s">
        <v>50</v>
      </c>
      <c r="B51" s="53">
        <v>0.16011303672354218</v>
      </c>
      <c r="C51" s="53">
        <v>0.1864067081889344</v>
      </c>
      <c r="D51" s="53">
        <v>0.12222041645505333</v>
      </c>
      <c r="E51" s="54">
        <v>0.15400833978767181</v>
      </c>
      <c r="F51" s="53"/>
      <c r="G51" s="53">
        <v>0.15431854812381224</v>
      </c>
      <c r="H51" s="53">
        <v>0.17239812851012856</v>
      </c>
      <c r="I51" s="53">
        <v>0.18253685242772413</v>
      </c>
      <c r="J51" s="54">
        <v>0.17102856435575481</v>
      </c>
      <c r="K51" s="53">
        <v>0.18813750671708382</v>
      </c>
      <c r="L51" s="54">
        <v>0.17590386495689994</v>
      </c>
      <c r="M51" s="53"/>
    </row>
    <row r="52" spans="1:15">
      <c r="A52" s="30" t="s">
        <v>55</v>
      </c>
      <c r="B52" s="53">
        <v>0.15989076921592113</v>
      </c>
      <c r="C52" s="53">
        <v>0.17898471023055645</v>
      </c>
      <c r="D52" s="53">
        <v>0.16861987085343116</v>
      </c>
      <c r="E52" s="54">
        <v>0.16943782609341901</v>
      </c>
      <c r="F52" s="53"/>
      <c r="G52" s="53">
        <v>0.15783941544229893</v>
      </c>
      <c r="H52" s="53">
        <v>0.1753403769291447</v>
      </c>
      <c r="I52" s="53">
        <v>0.17625202673683441</v>
      </c>
      <c r="J52" s="54">
        <v>0.17038447374968899</v>
      </c>
      <c r="K52" s="53">
        <v>0.16808332770242915</v>
      </c>
      <c r="L52" s="54">
        <v>0.16977977575048833</v>
      </c>
      <c r="M52" s="53"/>
    </row>
    <row r="53" spans="1:15">
      <c r="A53" s="30"/>
      <c r="B53" s="53"/>
      <c r="C53" s="53"/>
      <c r="D53" s="53"/>
      <c r="E53" s="54"/>
      <c r="F53" s="53"/>
      <c r="G53" s="53"/>
      <c r="H53" s="53"/>
      <c r="I53" s="53"/>
      <c r="J53" s="54"/>
      <c r="K53" s="53"/>
      <c r="L53" s="54"/>
      <c r="M53" s="53"/>
    </row>
    <row r="54" spans="1:15">
      <c r="A54" s="30"/>
      <c r="B54" s="53"/>
      <c r="C54" s="53"/>
      <c r="D54" s="53"/>
      <c r="E54" s="53"/>
      <c r="F54" s="53"/>
      <c r="G54" s="53"/>
      <c r="H54" s="53"/>
      <c r="I54" s="53"/>
      <c r="J54" s="54"/>
      <c r="K54" s="53"/>
      <c r="L54" s="54"/>
      <c r="M54" s="53"/>
    </row>
    <row r="55" spans="1:15">
      <c r="A55" s="30"/>
      <c r="B55" s="53"/>
      <c r="C55" s="53"/>
      <c r="D55" s="53"/>
      <c r="E55" s="53"/>
      <c r="F55" s="53"/>
      <c r="G55" s="53"/>
      <c r="H55" s="53"/>
      <c r="I55" s="53"/>
      <c r="J55" s="54"/>
      <c r="K55" s="53"/>
      <c r="L55" s="54"/>
      <c r="M55" s="53"/>
    </row>
    <row r="56" spans="1:15">
      <c r="A56" s="30"/>
      <c r="B56" s="128">
        <v>2011</v>
      </c>
      <c r="C56" s="128"/>
      <c r="D56" s="128"/>
      <c r="E56" s="128"/>
      <c r="F56" s="58"/>
      <c r="G56" s="128">
        <v>2010</v>
      </c>
      <c r="H56" s="128"/>
      <c r="I56" s="128"/>
      <c r="J56" s="128"/>
      <c r="K56" s="128"/>
      <c r="L56" s="128"/>
      <c r="M56" s="53"/>
    </row>
    <row r="57" spans="1:15">
      <c r="A57" s="30"/>
      <c r="B57" s="91" t="s">
        <v>23</v>
      </c>
      <c r="C57" s="91" t="s">
        <v>24</v>
      </c>
      <c r="D57" s="91" t="s">
        <v>25</v>
      </c>
      <c r="E57" s="91" t="s">
        <v>74</v>
      </c>
      <c r="F57" s="58"/>
      <c r="G57" s="32" t="s">
        <v>23</v>
      </c>
      <c r="H57" s="32" t="s">
        <v>24</v>
      </c>
      <c r="I57" s="32" t="s">
        <v>25</v>
      </c>
      <c r="J57" s="114" t="s">
        <v>74</v>
      </c>
      <c r="K57" s="32" t="s">
        <v>26</v>
      </c>
      <c r="L57" s="32" t="s">
        <v>87</v>
      </c>
      <c r="M57" s="30"/>
      <c r="O57" s="58"/>
    </row>
    <row r="58" spans="1:15">
      <c r="A58" s="30"/>
      <c r="B58" s="29"/>
      <c r="C58" s="29"/>
      <c r="D58" s="29"/>
      <c r="E58" s="29"/>
      <c r="F58" s="58"/>
      <c r="M58" s="29"/>
    </row>
    <row r="59" spans="1:15">
      <c r="A59" s="52" t="s">
        <v>56</v>
      </c>
      <c r="B59" s="30"/>
      <c r="C59" s="30"/>
      <c r="D59" s="30"/>
      <c r="E59" s="34"/>
      <c r="F59" s="34"/>
      <c r="G59" s="30"/>
      <c r="H59" s="30"/>
      <c r="I59" s="30"/>
      <c r="J59" s="34"/>
      <c r="K59" s="30"/>
      <c r="L59" s="34"/>
      <c r="M59" s="30"/>
    </row>
    <row r="60" spans="1:15">
      <c r="A60" s="34" t="s">
        <v>32</v>
      </c>
      <c r="B60" s="35"/>
      <c r="C60" s="35"/>
      <c r="D60" s="35"/>
      <c r="E60" s="36"/>
      <c r="F60" s="36"/>
      <c r="G60" s="35"/>
      <c r="H60" s="35"/>
      <c r="I60" s="35"/>
      <c r="J60" s="36"/>
      <c r="K60" s="35"/>
      <c r="L60" s="36"/>
      <c r="M60" s="36"/>
    </row>
    <row r="61" spans="1:15">
      <c r="A61" s="37" t="s">
        <v>33</v>
      </c>
      <c r="B61" s="35">
        <v>185225</v>
      </c>
      <c r="C61" s="35">
        <v>177141</v>
      </c>
      <c r="D61" s="35">
        <v>171046</v>
      </c>
      <c r="E61" s="36">
        <v>533412</v>
      </c>
      <c r="F61" s="36"/>
      <c r="G61" s="35">
        <v>130166</v>
      </c>
      <c r="H61" s="35">
        <v>131926</v>
      </c>
      <c r="I61" s="35">
        <v>138970</v>
      </c>
      <c r="J61" s="36">
        <v>401062</v>
      </c>
      <c r="K61" s="35">
        <v>155106</v>
      </c>
      <c r="L61" s="36">
        <v>556168</v>
      </c>
      <c r="M61" s="36"/>
    </row>
    <row r="62" spans="1:15">
      <c r="A62" s="37" t="s">
        <v>34</v>
      </c>
      <c r="B62" s="64">
        <v>337273</v>
      </c>
      <c r="C62" s="64">
        <v>336212</v>
      </c>
      <c r="D62" s="64">
        <v>274203</v>
      </c>
      <c r="E62" s="65">
        <v>947688</v>
      </c>
      <c r="F62" s="65"/>
      <c r="G62" s="64">
        <v>231128</v>
      </c>
      <c r="H62" s="64">
        <v>288887</v>
      </c>
      <c r="I62" s="64">
        <v>233731</v>
      </c>
      <c r="J62" s="65">
        <v>753746</v>
      </c>
      <c r="K62" s="64">
        <v>279368</v>
      </c>
      <c r="L62" s="65">
        <v>1033114</v>
      </c>
      <c r="M62" s="38"/>
    </row>
    <row r="63" spans="1:15">
      <c r="A63" s="37" t="s">
        <v>35</v>
      </c>
      <c r="B63" s="41">
        <v>-824</v>
      </c>
      <c r="C63" s="41">
        <v>-1006</v>
      </c>
      <c r="D63" s="41">
        <v>1767</v>
      </c>
      <c r="E63" s="42">
        <v>-63</v>
      </c>
      <c r="F63" s="38"/>
      <c r="G63" s="66">
        <v>-491</v>
      </c>
      <c r="H63" s="66">
        <v>-483</v>
      </c>
      <c r="I63" s="66">
        <v>-675</v>
      </c>
      <c r="J63" s="67">
        <v>-1649</v>
      </c>
      <c r="K63" s="66">
        <v>-1161</v>
      </c>
      <c r="L63" s="67">
        <v>-2810</v>
      </c>
      <c r="M63" s="55"/>
    </row>
    <row r="64" spans="1:15">
      <c r="A64" s="37"/>
      <c r="B64" s="66">
        <v>521674</v>
      </c>
      <c r="C64" s="66">
        <v>512347</v>
      </c>
      <c r="D64" s="66">
        <v>447016</v>
      </c>
      <c r="E64" s="67">
        <v>1481037</v>
      </c>
      <c r="F64" s="65"/>
      <c r="G64" s="68">
        <v>360803</v>
      </c>
      <c r="H64" s="68">
        <v>420330</v>
      </c>
      <c r="I64" s="68">
        <v>372026</v>
      </c>
      <c r="J64" s="69">
        <v>1153159</v>
      </c>
      <c r="K64" s="68">
        <v>433313</v>
      </c>
      <c r="L64" s="69">
        <v>1586472</v>
      </c>
      <c r="M64" s="37"/>
    </row>
    <row r="65" spans="1:13">
      <c r="A65" s="38" t="s">
        <v>36</v>
      </c>
      <c r="B65" s="37"/>
      <c r="C65" s="37"/>
      <c r="D65" s="37"/>
      <c r="E65" s="38"/>
      <c r="F65" s="38"/>
      <c r="G65" s="64"/>
      <c r="H65" s="64"/>
      <c r="I65" s="64"/>
      <c r="J65" s="65"/>
      <c r="K65" s="64"/>
      <c r="L65" s="65"/>
      <c r="M65" s="37"/>
    </row>
    <row r="66" spans="1:13">
      <c r="A66" s="37" t="s">
        <v>37</v>
      </c>
      <c r="B66" s="64">
        <v>232934</v>
      </c>
      <c r="C66" s="64">
        <v>239234</v>
      </c>
      <c r="D66" s="64">
        <v>248557</v>
      </c>
      <c r="E66" s="65">
        <v>720725</v>
      </c>
      <c r="F66" s="65"/>
      <c r="G66" s="64">
        <v>220410</v>
      </c>
      <c r="H66" s="64">
        <v>223203</v>
      </c>
      <c r="I66" s="64">
        <v>218213</v>
      </c>
      <c r="J66" s="65">
        <v>661826</v>
      </c>
      <c r="K66" s="64">
        <v>241048</v>
      </c>
      <c r="L66" s="65">
        <v>902874</v>
      </c>
      <c r="M66" s="38"/>
    </row>
    <row r="67" spans="1:13">
      <c r="A67" s="37" t="s">
        <v>38</v>
      </c>
      <c r="B67" s="66">
        <v>399757</v>
      </c>
      <c r="C67" s="66">
        <v>400604</v>
      </c>
      <c r="D67" s="66">
        <v>368914</v>
      </c>
      <c r="E67" s="67">
        <v>1169275</v>
      </c>
      <c r="F67" s="65"/>
      <c r="G67" s="64">
        <v>368134</v>
      </c>
      <c r="H67" s="64">
        <v>379048</v>
      </c>
      <c r="I67" s="64">
        <v>329119</v>
      </c>
      <c r="J67" s="67">
        <v>1076301</v>
      </c>
      <c r="K67" s="64">
        <v>332142</v>
      </c>
      <c r="L67" s="65">
        <v>1408443</v>
      </c>
      <c r="M67" s="38"/>
    </row>
    <row r="68" spans="1:13">
      <c r="A68" s="37"/>
      <c r="B68" s="39">
        <v>632691</v>
      </c>
      <c r="C68" s="39">
        <v>639838</v>
      </c>
      <c r="D68" s="39">
        <v>617471</v>
      </c>
      <c r="E68" s="40">
        <v>1890000</v>
      </c>
      <c r="F68" s="38"/>
      <c r="G68" s="68">
        <v>588544</v>
      </c>
      <c r="H68" s="68">
        <v>602251</v>
      </c>
      <c r="I68" s="68">
        <v>547332</v>
      </c>
      <c r="J68" s="67">
        <v>1738127</v>
      </c>
      <c r="K68" s="68">
        <v>573190</v>
      </c>
      <c r="L68" s="69">
        <v>2311317</v>
      </c>
      <c r="M68" s="37"/>
    </row>
    <row r="69" spans="1:13">
      <c r="A69" s="38" t="s">
        <v>39</v>
      </c>
      <c r="B69" s="37"/>
      <c r="C69" s="37"/>
      <c r="D69" s="37"/>
      <c r="E69" s="38"/>
      <c r="F69" s="38"/>
      <c r="G69" s="64"/>
      <c r="H69" s="64"/>
      <c r="I69" s="64"/>
      <c r="J69" s="65"/>
      <c r="K69" s="64"/>
      <c r="L69" s="65"/>
      <c r="M69" s="56"/>
    </row>
    <row r="70" spans="1:13">
      <c r="A70" s="37" t="s">
        <v>57</v>
      </c>
      <c r="B70" s="64">
        <v>354774</v>
      </c>
      <c r="C70" s="64">
        <v>335748</v>
      </c>
      <c r="D70" s="64">
        <v>359006</v>
      </c>
      <c r="E70" s="65">
        <v>1049528</v>
      </c>
      <c r="F70" s="65"/>
      <c r="G70" s="64">
        <v>208669</v>
      </c>
      <c r="H70" s="64">
        <v>226301</v>
      </c>
      <c r="I70" s="64">
        <v>213247</v>
      </c>
      <c r="J70" s="65">
        <v>648217</v>
      </c>
      <c r="K70" s="64">
        <v>247143</v>
      </c>
      <c r="L70" s="65">
        <v>895360</v>
      </c>
      <c r="M70" s="38"/>
    </row>
    <row r="71" spans="1:13">
      <c r="A71" s="37" t="s">
        <v>41</v>
      </c>
      <c r="B71" s="64">
        <v>217787</v>
      </c>
      <c r="C71" s="64">
        <v>218868</v>
      </c>
      <c r="D71" s="64">
        <v>222639</v>
      </c>
      <c r="E71" s="65">
        <v>659294</v>
      </c>
      <c r="F71" s="65"/>
      <c r="G71" s="64">
        <v>179037</v>
      </c>
      <c r="H71" s="64">
        <v>192035</v>
      </c>
      <c r="I71" s="64">
        <v>195865</v>
      </c>
      <c r="J71" s="65">
        <v>566937</v>
      </c>
      <c r="K71" s="64">
        <v>191065</v>
      </c>
      <c r="L71" s="65">
        <v>758002</v>
      </c>
      <c r="M71" s="38"/>
    </row>
    <row r="72" spans="1:13">
      <c r="A72" s="37" t="s">
        <v>35</v>
      </c>
      <c r="B72" s="41">
        <v>-309</v>
      </c>
      <c r="C72" s="41">
        <v>51</v>
      </c>
      <c r="D72" s="41">
        <v>-32</v>
      </c>
      <c r="E72" s="42">
        <v>-290</v>
      </c>
      <c r="F72" s="38"/>
      <c r="G72" s="66">
        <v>-85</v>
      </c>
      <c r="H72" s="66">
        <v>-51</v>
      </c>
      <c r="I72" s="66">
        <v>-144</v>
      </c>
      <c r="J72" s="67">
        <v>-280</v>
      </c>
      <c r="K72" s="66">
        <v>-895</v>
      </c>
      <c r="L72" s="65">
        <v>-1175</v>
      </c>
      <c r="M72" s="38"/>
    </row>
    <row r="73" spans="1:13">
      <c r="A73" s="37"/>
      <c r="B73" s="66">
        <v>572252</v>
      </c>
      <c r="C73" s="66">
        <v>554667</v>
      </c>
      <c r="D73" s="66">
        <v>581613</v>
      </c>
      <c r="E73" s="67">
        <v>1708532</v>
      </c>
      <c r="F73" s="65"/>
      <c r="G73" s="68">
        <v>387621</v>
      </c>
      <c r="H73" s="68">
        <v>418285</v>
      </c>
      <c r="I73" s="68">
        <v>408968</v>
      </c>
      <c r="J73" s="67">
        <v>1214874</v>
      </c>
      <c r="K73" s="68">
        <v>437313</v>
      </c>
      <c r="L73" s="69">
        <v>1652187</v>
      </c>
      <c r="M73" s="37"/>
    </row>
    <row r="74" spans="1:13">
      <c r="A74" s="37"/>
      <c r="B74" s="39"/>
      <c r="C74" s="39"/>
      <c r="D74" s="39"/>
      <c r="E74" s="40"/>
      <c r="F74" s="38"/>
      <c r="G74" s="39"/>
      <c r="H74" s="39"/>
      <c r="I74" s="39"/>
      <c r="J74" s="40"/>
      <c r="K74" s="39"/>
      <c r="L74" s="69"/>
      <c r="M74" s="37"/>
    </row>
    <row r="75" spans="1:13">
      <c r="A75" s="38" t="s">
        <v>42</v>
      </c>
      <c r="B75" s="68">
        <v>420261</v>
      </c>
      <c r="C75" s="68">
        <v>393860</v>
      </c>
      <c r="D75" s="68">
        <v>478976</v>
      </c>
      <c r="E75" s="69">
        <v>1293097</v>
      </c>
      <c r="F75" s="65"/>
      <c r="G75" s="68">
        <v>358477</v>
      </c>
      <c r="H75" s="68">
        <v>394441</v>
      </c>
      <c r="I75" s="68">
        <v>402332</v>
      </c>
      <c r="J75" s="69">
        <v>1155250</v>
      </c>
      <c r="K75" s="68">
        <v>389704</v>
      </c>
      <c r="L75" s="69">
        <v>1544954</v>
      </c>
      <c r="M75" s="38"/>
    </row>
    <row r="76" spans="1:13">
      <c r="A76" s="38"/>
      <c r="B76" s="37"/>
      <c r="C76" s="37"/>
      <c r="D76" s="37"/>
      <c r="E76" s="65"/>
      <c r="F76" s="65"/>
      <c r="G76" s="37"/>
      <c r="H76" s="37"/>
      <c r="I76" s="37"/>
      <c r="J76" s="38"/>
      <c r="K76" s="37"/>
      <c r="L76" s="65"/>
      <c r="M76" s="38"/>
    </row>
    <row r="77" spans="1:13">
      <c r="A77" s="30" t="s">
        <v>43</v>
      </c>
      <c r="B77" s="41">
        <v>-2617</v>
      </c>
      <c r="C77" s="41">
        <v>-3316</v>
      </c>
      <c r="D77" s="41">
        <v>-2668</v>
      </c>
      <c r="E77" s="42">
        <v>-8601</v>
      </c>
      <c r="F77" s="38"/>
      <c r="G77" s="41">
        <v>-1615</v>
      </c>
      <c r="H77" s="41">
        <v>-2244</v>
      </c>
      <c r="I77" s="41">
        <v>-2278</v>
      </c>
      <c r="J77" s="42">
        <v>-6137</v>
      </c>
      <c r="K77" s="41">
        <v>-2644</v>
      </c>
      <c r="L77" s="67">
        <v>-8781</v>
      </c>
      <c r="M77" s="37"/>
    </row>
    <row r="78" spans="1:13">
      <c r="A78" s="30"/>
      <c r="B78" s="37"/>
      <c r="C78" s="37"/>
      <c r="D78" s="37"/>
      <c r="E78" s="38"/>
      <c r="F78" s="65"/>
      <c r="G78" s="37"/>
      <c r="H78" s="37"/>
      <c r="I78" s="37"/>
      <c r="J78" s="38"/>
      <c r="K78" s="37"/>
      <c r="L78" s="65"/>
      <c r="M78" s="37"/>
    </row>
    <row r="79" spans="1:13" ht="13.5" thickBot="1">
      <c r="A79" s="43" t="s">
        <v>58</v>
      </c>
      <c r="B79" s="74">
        <v>2144261</v>
      </c>
      <c r="C79" s="74">
        <v>2097396</v>
      </c>
      <c r="D79" s="74">
        <v>2122408</v>
      </c>
      <c r="E79" s="75">
        <v>6364065</v>
      </c>
      <c r="F79" s="36"/>
      <c r="G79" s="74">
        <v>1693830</v>
      </c>
      <c r="H79" s="74">
        <v>1833063</v>
      </c>
      <c r="I79" s="74">
        <v>1728380</v>
      </c>
      <c r="J79" s="75">
        <v>5255273</v>
      </c>
      <c r="K79" s="74">
        <v>1830876</v>
      </c>
      <c r="L79" s="75">
        <v>7086149</v>
      </c>
      <c r="M79" s="35"/>
    </row>
    <row r="80" spans="1:13" ht="13.5" thickTop="1">
      <c r="A80" s="34"/>
      <c r="B80" s="35"/>
      <c r="C80" s="35"/>
      <c r="D80" s="35"/>
      <c r="E80" s="36"/>
      <c r="F80" s="36"/>
      <c r="G80" s="35"/>
      <c r="H80" s="35"/>
      <c r="I80" s="35"/>
      <c r="J80" s="36"/>
      <c r="K80" s="35"/>
      <c r="L80" s="36"/>
      <c r="M80" s="36"/>
    </row>
    <row r="81" spans="1:13">
      <c r="A81" s="52" t="s">
        <v>59</v>
      </c>
      <c r="B81" s="30"/>
      <c r="C81" s="30"/>
      <c r="E81" s="8"/>
      <c r="F81" s="8"/>
      <c r="G81" s="30"/>
      <c r="H81" s="30"/>
      <c r="I81" s="30"/>
      <c r="J81" s="34"/>
      <c r="K81" s="30"/>
      <c r="L81" s="34"/>
      <c r="M81" s="30"/>
    </row>
    <row r="82" spans="1:13">
      <c r="A82" s="34" t="s">
        <v>32</v>
      </c>
      <c r="B82" s="30"/>
      <c r="C82" s="30"/>
      <c r="E82" s="8"/>
      <c r="F82" s="8"/>
      <c r="G82" s="30"/>
      <c r="H82" s="30"/>
      <c r="I82" s="30"/>
      <c r="J82" s="34"/>
      <c r="K82" s="30"/>
      <c r="L82" s="34"/>
      <c r="M82" s="30"/>
    </row>
    <row r="83" spans="1:13">
      <c r="A83" s="37" t="s">
        <v>33</v>
      </c>
      <c r="B83" s="35">
        <v>134761</v>
      </c>
      <c r="C83" s="35">
        <v>137530</v>
      </c>
      <c r="D83" s="35">
        <v>125781</v>
      </c>
      <c r="E83" s="36"/>
      <c r="F83" s="35"/>
      <c r="G83" s="35">
        <v>91964</v>
      </c>
      <c r="H83" s="35">
        <v>90644</v>
      </c>
      <c r="I83" s="35">
        <v>94186</v>
      </c>
      <c r="J83" s="36"/>
      <c r="K83" s="35">
        <v>107787</v>
      </c>
      <c r="L83" s="36"/>
      <c r="M83" s="35"/>
    </row>
    <row r="84" spans="1:13">
      <c r="A84" s="37" t="s">
        <v>34</v>
      </c>
      <c r="B84" s="64">
        <v>439693</v>
      </c>
      <c r="C84" s="64">
        <v>485276</v>
      </c>
      <c r="D84" s="64">
        <v>480544</v>
      </c>
      <c r="E84" s="65"/>
      <c r="F84" s="37"/>
      <c r="G84" s="64">
        <v>319801</v>
      </c>
      <c r="H84" s="64">
        <v>359727</v>
      </c>
      <c r="I84" s="64">
        <v>344160</v>
      </c>
      <c r="J84" s="65"/>
      <c r="K84" s="64">
        <v>368140</v>
      </c>
      <c r="L84" s="65"/>
      <c r="M84" s="37"/>
    </row>
    <row r="85" spans="1:13">
      <c r="A85" s="37" t="s">
        <v>35</v>
      </c>
      <c r="B85" s="41">
        <v>-875</v>
      </c>
      <c r="C85" s="41">
        <v>-926</v>
      </c>
      <c r="D85" s="41">
        <v>-1</v>
      </c>
      <c r="E85" s="38"/>
      <c r="F85" s="37"/>
      <c r="G85" s="66">
        <v>-439</v>
      </c>
      <c r="H85" s="66">
        <v>-391</v>
      </c>
      <c r="I85" s="66">
        <v>-344</v>
      </c>
      <c r="J85" s="65"/>
      <c r="K85" s="66">
        <v>-960</v>
      </c>
      <c r="L85" s="65"/>
      <c r="M85" s="37"/>
    </row>
    <row r="86" spans="1:13">
      <c r="A86" s="37"/>
      <c r="B86" s="66">
        <v>573579</v>
      </c>
      <c r="C86" s="66">
        <v>621880</v>
      </c>
      <c r="D86" s="66">
        <v>606324</v>
      </c>
      <c r="E86" s="65"/>
      <c r="F86" s="37"/>
      <c r="G86" s="68">
        <v>411326</v>
      </c>
      <c r="H86" s="68">
        <v>449980</v>
      </c>
      <c r="I86" s="68">
        <v>438002</v>
      </c>
      <c r="J86" s="65"/>
      <c r="K86" s="68">
        <v>474967</v>
      </c>
      <c r="L86" s="65"/>
      <c r="M86" s="37"/>
    </row>
    <row r="87" spans="1:13">
      <c r="A87" s="38" t="s">
        <v>36</v>
      </c>
      <c r="B87" s="37"/>
      <c r="C87" s="37"/>
      <c r="D87" s="37"/>
      <c r="E87" s="38"/>
      <c r="F87" s="37"/>
      <c r="G87" s="64"/>
      <c r="H87" s="64"/>
      <c r="I87" s="64"/>
      <c r="J87" s="65"/>
      <c r="K87" s="64"/>
      <c r="L87" s="65"/>
      <c r="M87" s="37"/>
    </row>
    <row r="88" spans="1:13">
      <c r="A88" s="37" t="s">
        <v>37</v>
      </c>
      <c r="B88" s="64">
        <v>96090</v>
      </c>
      <c r="C88" s="64">
        <v>97236</v>
      </c>
      <c r="D88" s="64">
        <v>94141</v>
      </c>
      <c r="E88" s="65"/>
      <c r="F88" s="37"/>
      <c r="G88" s="64">
        <v>78976</v>
      </c>
      <c r="H88" s="64">
        <v>80550</v>
      </c>
      <c r="I88" s="64">
        <v>80986</v>
      </c>
      <c r="J88" s="65"/>
      <c r="K88" s="64">
        <v>86315</v>
      </c>
      <c r="L88" s="65"/>
      <c r="M88" s="37"/>
    </row>
    <row r="89" spans="1:13">
      <c r="A89" s="37" t="s">
        <v>38</v>
      </c>
      <c r="B89" s="64">
        <v>352067</v>
      </c>
      <c r="C89" s="64">
        <v>346335</v>
      </c>
      <c r="D89" s="64">
        <v>287973</v>
      </c>
      <c r="E89" s="65"/>
      <c r="F89" s="37"/>
      <c r="G89" s="64">
        <v>314465</v>
      </c>
      <c r="H89" s="64">
        <v>334971</v>
      </c>
      <c r="I89" s="64">
        <v>267545</v>
      </c>
      <c r="J89" s="65"/>
      <c r="K89" s="64">
        <v>288969</v>
      </c>
      <c r="L89" s="65"/>
      <c r="M89" s="37"/>
    </row>
    <row r="90" spans="1:13">
      <c r="A90" s="37"/>
      <c r="B90" s="39">
        <v>448157</v>
      </c>
      <c r="C90" s="39">
        <v>443571</v>
      </c>
      <c r="D90" s="39">
        <v>382114</v>
      </c>
      <c r="E90" s="38"/>
      <c r="F90" s="37"/>
      <c r="G90" s="68">
        <v>393441</v>
      </c>
      <c r="H90" s="68">
        <v>415521</v>
      </c>
      <c r="I90" s="68">
        <v>348531</v>
      </c>
      <c r="J90" s="65"/>
      <c r="K90" s="68">
        <v>375284</v>
      </c>
      <c r="L90" s="65"/>
      <c r="M90" s="37"/>
    </row>
    <row r="91" spans="1:13">
      <c r="A91" s="38" t="s">
        <v>39</v>
      </c>
      <c r="B91" s="37"/>
      <c r="C91" s="37"/>
      <c r="D91" s="37"/>
      <c r="E91" s="38"/>
      <c r="F91" s="37"/>
      <c r="G91" s="64"/>
      <c r="H91" s="64"/>
      <c r="I91" s="64"/>
      <c r="J91" s="65"/>
      <c r="K91" s="64"/>
      <c r="L91" s="70"/>
      <c r="M91" s="37"/>
    </row>
    <row r="92" spans="1:13">
      <c r="A92" s="37" t="s">
        <v>57</v>
      </c>
      <c r="B92" s="64">
        <v>163475</v>
      </c>
      <c r="C92" s="64">
        <v>177129</v>
      </c>
      <c r="D92" s="64">
        <v>170293</v>
      </c>
      <c r="E92" s="65"/>
      <c r="F92" s="37"/>
      <c r="G92" s="64">
        <v>76844</v>
      </c>
      <c r="H92" s="64">
        <v>84800</v>
      </c>
      <c r="I92" s="64">
        <v>84659</v>
      </c>
      <c r="J92" s="65"/>
      <c r="K92" s="64">
        <v>94113</v>
      </c>
      <c r="L92" s="65"/>
      <c r="M92" s="37"/>
    </row>
    <row r="93" spans="1:13">
      <c r="A93" s="37" t="s">
        <v>41</v>
      </c>
      <c r="B93" s="64">
        <v>77553</v>
      </c>
      <c r="C93" s="64">
        <v>81436</v>
      </c>
      <c r="D93" s="64">
        <v>84584</v>
      </c>
      <c r="E93" s="65"/>
      <c r="F93" s="37"/>
      <c r="G93" s="64">
        <v>63535</v>
      </c>
      <c r="H93" s="64">
        <v>65639</v>
      </c>
      <c r="I93" s="64">
        <v>69130</v>
      </c>
      <c r="J93" s="65"/>
      <c r="K93" s="64">
        <v>65525</v>
      </c>
      <c r="L93" s="65"/>
      <c r="M93" s="37"/>
    </row>
    <row r="94" spans="1:13">
      <c r="A94" s="37" t="s">
        <v>35</v>
      </c>
      <c r="B94" s="41">
        <v>-180</v>
      </c>
      <c r="C94" s="41">
        <v>0</v>
      </c>
      <c r="D94" s="41">
        <v>-1</v>
      </c>
      <c r="E94" s="38"/>
      <c r="F94" s="37"/>
      <c r="G94" s="66">
        <v>-55</v>
      </c>
      <c r="H94" s="66">
        <v>-1</v>
      </c>
      <c r="I94" s="66">
        <v>-17</v>
      </c>
      <c r="J94" s="65"/>
      <c r="K94" s="66">
        <v>-33</v>
      </c>
      <c r="L94" s="65"/>
      <c r="M94" s="37"/>
    </row>
    <row r="95" spans="1:13">
      <c r="A95" s="37"/>
      <c r="B95" s="66">
        <v>240848</v>
      </c>
      <c r="C95" s="66">
        <v>258565</v>
      </c>
      <c r="D95" s="66">
        <v>254876</v>
      </c>
      <c r="E95" s="65"/>
      <c r="F95" s="37"/>
      <c r="G95" s="68">
        <v>140324</v>
      </c>
      <c r="H95" s="68">
        <v>150438</v>
      </c>
      <c r="I95" s="68">
        <v>153772</v>
      </c>
      <c r="J95" s="65"/>
      <c r="K95" s="68">
        <v>159605</v>
      </c>
      <c r="L95" s="65"/>
      <c r="M95" s="37"/>
    </row>
    <row r="96" spans="1:13">
      <c r="A96" s="37"/>
      <c r="B96" s="39"/>
      <c r="C96" s="39"/>
      <c r="D96" s="39"/>
      <c r="E96" s="38"/>
      <c r="F96" s="37"/>
      <c r="G96" s="39"/>
      <c r="H96" s="39"/>
      <c r="I96" s="39"/>
      <c r="J96" s="38"/>
      <c r="K96" s="39"/>
      <c r="L96" s="38"/>
      <c r="M96" s="37"/>
    </row>
    <row r="97" spans="1:13">
      <c r="A97" s="38" t="s">
        <v>42</v>
      </c>
      <c r="B97" s="66">
        <v>392823</v>
      </c>
      <c r="C97" s="66">
        <v>374139</v>
      </c>
      <c r="D97" s="66">
        <v>406647</v>
      </c>
      <c r="E97" s="65"/>
      <c r="F97" s="37"/>
      <c r="G97" s="68">
        <v>271340</v>
      </c>
      <c r="H97" s="68">
        <v>318450</v>
      </c>
      <c r="I97" s="68">
        <v>357800</v>
      </c>
      <c r="J97" s="65"/>
      <c r="K97" s="68">
        <v>342578</v>
      </c>
      <c r="L97" s="65"/>
      <c r="M97" s="37"/>
    </row>
    <row r="98" spans="1:13">
      <c r="A98" s="38"/>
      <c r="B98" s="37"/>
      <c r="C98" s="37"/>
      <c r="D98" s="37"/>
      <c r="E98" s="37"/>
      <c r="F98" s="37"/>
      <c r="G98" s="37"/>
      <c r="H98" s="37"/>
      <c r="I98" s="37"/>
      <c r="J98" s="38"/>
      <c r="K98" s="37"/>
      <c r="L98" s="38"/>
      <c r="M98" s="37"/>
    </row>
    <row r="99" spans="1:13">
      <c r="A99" s="30" t="s">
        <v>43</v>
      </c>
      <c r="B99" s="41">
        <v>-711</v>
      </c>
      <c r="C99" s="41">
        <v>-1243</v>
      </c>
      <c r="D99" s="41">
        <v>-924</v>
      </c>
      <c r="E99" s="35"/>
      <c r="F99" s="35"/>
      <c r="G99" s="41">
        <v>-361</v>
      </c>
      <c r="H99" s="41">
        <v>-569</v>
      </c>
      <c r="I99" s="41">
        <v>-490</v>
      </c>
      <c r="J99" s="38"/>
      <c r="K99" s="41">
        <v>-747</v>
      </c>
      <c r="L99" s="38"/>
      <c r="M99" s="35"/>
    </row>
    <row r="100" spans="1:13">
      <c r="A100" s="30"/>
      <c r="B100" s="37"/>
      <c r="C100" s="37"/>
      <c r="D100" s="37"/>
      <c r="E100" s="8"/>
      <c r="F100" s="8"/>
      <c r="G100" s="37"/>
      <c r="H100" s="37"/>
      <c r="I100" s="37"/>
      <c r="J100" s="38"/>
      <c r="K100" s="37"/>
      <c r="L100" s="38"/>
      <c r="M100" s="30"/>
    </row>
    <row r="101" spans="1:13" ht="13.5" thickBot="1">
      <c r="A101" s="43" t="s">
        <v>61</v>
      </c>
      <c r="B101" s="74">
        <v>1654696</v>
      </c>
      <c r="C101" s="74">
        <v>1696912</v>
      </c>
      <c r="D101" s="74">
        <v>1649037</v>
      </c>
      <c r="E101" s="57"/>
      <c r="F101" s="38"/>
      <c r="G101" s="74">
        <v>1216070</v>
      </c>
      <c r="H101" s="74">
        <v>1333820</v>
      </c>
      <c r="I101" s="74">
        <v>1297615</v>
      </c>
      <c r="J101" s="36"/>
      <c r="K101" s="74">
        <v>1351687</v>
      </c>
      <c r="L101" s="36"/>
      <c r="M101" s="37"/>
    </row>
    <row r="102" spans="1:13" ht="13.5" thickTop="1">
      <c r="A102" s="43"/>
      <c r="B102" s="37"/>
      <c r="C102" s="37"/>
      <c r="D102" s="37"/>
      <c r="E102" s="57"/>
      <c r="F102" s="38"/>
      <c r="G102" s="37"/>
      <c r="H102" s="37"/>
      <c r="I102" s="37"/>
      <c r="J102" s="38"/>
      <c r="K102" s="37"/>
      <c r="L102" s="38"/>
      <c r="M102" s="37"/>
    </row>
    <row r="103" spans="1:13">
      <c r="A103" s="60" t="s">
        <v>62</v>
      </c>
      <c r="B103" s="30"/>
      <c r="C103" s="30"/>
      <c r="E103" s="8"/>
      <c r="F103" s="8"/>
      <c r="G103" s="30"/>
      <c r="H103" s="30"/>
      <c r="I103" s="30"/>
      <c r="J103" s="34"/>
      <c r="K103" s="30"/>
      <c r="L103" s="34"/>
      <c r="M103" s="30"/>
    </row>
    <row r="104" spans="1:13">
      <c r="A104" s="30" t="s">
        <v>60</v>
      </c>
      <c r="B104" s="78">
        <v>10919</v>
      </c>
      <c r="C104" s="78">
        <v>11092</v>
      </c>
      <c r="D104" s="78">
        <v>10866</v>
      </c>
      <c r="E104" s="36">
        <v>32877</v>
      </c>
      <c r="F104" s="36"/>
      <c r="G104" s="78">
        <v>11266</v>
      </c>
      <c r="H104" s="78">
        <v>11122</v>
      </c>
      <c r="I104" s="78">
        <v>10799</v>
      </c>
      <c r="J104" s="107">
        <v>33187</v>
      </c>
      <c r="K104" s="78">
        <v>11116</v>
      </c>
      <c r="L104" s="36">
        <v>44303</v>
      </c>
      <c r="M104" s="30"/>
    </row>
    <row r="105" spans="1:13">
      <c r="A105" s="30" t="s">
        <v>36</v>
      </c>
      <c r="B105" s="79">
        <v>15826</v>
      </c>
      <c r="C105" s="37">
        <v>16350</v>
      </c>
      <c r="D105" s="37">
        <v>16146</v>
      </c>
      <c r="E105" s="65">
        <v>48322</v>
      </c>
      <c r="F105" s="65"/>
      <c r="G105" s="79">
        <v>15750</v>
      </c>
      <c r="H105" s="79">
        <v>15273</v>
      </c>
      <c r="I105" s="79">
        <v>15626</v>
      </c>
      <c r="J105" s="108">
        <v>46649</v>
      </c>
      <c r="K105" s="79">
        <v>15699</v>
      </c>
      <c r="L105" s="65">
        <v>62348</v>
      </c>
      <c r="M105" s="37"/>
    </row>
    <row r="106" spans="1:13">
      <c r="A106" s="30" t="s">
        <v>39</v>
      </c>
      <c r="B106" s="79">
        <v>21597</v>
      </c>
      <c r="C106" s="37">
        <v>21775</v>
      </c>
      <c r="D106" s="37">
        <v>22241</v>
      </c>
      <c r="E106" s="65">
        <v>65613</v>
      </c>
      <c r="F106" s="65"/>
      <c r="G106" s="79">
        <v>14763</v>
      </c>
      <c r="H106" s="79">
        <v>15523</v>
      </c>
      <c r="I106" s="79">
        <v>15109</v>
      </c>
      <c r="J106" s="108">
        <v>45395</v>
      </c>
      <c r="K106" s="79">
        <v>15868</v>
      </c>
      <c r="L106" s="65">
        <v>61263</v>
      </c>
      <c r="M106" s="37"/>
    </row>
    <row r="107" spans="1:13">
      <c r="A107" s="30" t="s">
        <v>42</v>
      </c>
      <c r="B107" s="79">
        <v>19279</v>
      </c>
      <c r="C107" s="37">
        <v>19178</v>
      </c>
      <c r="D107" s="37">
        <v>34937</v>
      </c>
      <c r="E107" s="65">
        <v>73394</v>
      </c>
      <c r="F107" s="65"/>
      <c r="G107" s="79">
        <v>17688</v>
      </c>
      <c r="H107" s="79">
        <v>17823</v>
      </c>
      <c r="I107" s="79">
        <v>18811</v>
      </c>
      <c r="J107" s="108">
        <v>54322</v>
      </c>
      <c r="K107" s="79">
        <v>19974</v>
      </c>
      <c r="L107" s="65">
        <v>74296</v>
      </c>
      <c r="M107" s="37"/>
    </row>
    <row r="108" spans="1:13">
      <c r="A108" s="30" t="s">
        <v>63</v>
      </c>
      <c r="B108" s="66">
        <v>584</v>
      </c>
      <c r="C108" s="66">
        <v>626</v>
      </c>
      <c r="D108" s="66">
        <v>636</v>
      </c>
      <c r="E108" s="67">
        <v>1846</v>
      </c>
      <c r="F108" s="65"/>
      <c r="G108" s="66">
        <v>369</v>
      </c>
      <c r="H108" s="66">
        <v>336</v>
      </c>
      <c r="I108" s="66">
        <v>658</v>
      </c>
      <c r="J108" s="67">
        <v>1363</v>
      </c>
      <c r="K108" s="66">
        <v>674</v>
      </c>
      <c r="L108" s="67">
        <v>2037</v>
      </c>
      <c r="M108" s="37"/>
    </row>
    <row r="109" spans="1:13" ht="13.5" thickBot="1">
      <c r="B109" s="80">
        <v>68205</v>
      </c>
      <c r="C109" s="80">
        <v>69021</v>
      </c>
      <c r="D109" s="80">
        <v>84826</v>
      </c>
      <c r="E109" s="77">
        <v>222052</v>
      </c>
      <c r="F109" s="36"/>
      <c r="G109" s="80">
        <v>59836</v>
      </c>
      <c r="H109" s="80">
        <v>60077</v>
      </c>
      <c r="I109" s="80">
        <v>61003</v>
      </c>
      <c r="J109" s="109">
        <v>180916</v>
      </c>
      <c r="K109" s="80">
        <v>63331</v>
      </c>
      <c r="L109" s="77">
        <v>244247</v>
      </c>
      <c r="M109" s="30"/>
    </row>
    <row r="110" spans="1:13" ht="13.5" thickTop="1"/>
  </sheetData>
  <mergeCells count="7">
    <mergeCell ref="B56:E56"/>
    <mergeCell ref="A1:L1"/>
    <mergeCell ref="A2:L2"/>
    <mergeCell ref="A3:L3"/>
    <mergeCell ref="G6:L6"/>
    <mergeCell ref="B6:E6"/>
    <mergeCell ref="G56:L56"/>
  </mergeCells>
  <printOptions horizontalCentered="1"/>
  <pageMargins left="0" right="0" top="0.75" bottom="0.75" header="0.3" footer="0.3"/>
  <pageSetup scale="75" orientation="portrait" r:id="rId1"/>
  <headerFooter>
    <oddHeader>&amp;L    DOVER CORPORATION - INVESTOR SUPPLEMENT
    THIRD QUARTER 2011</oddHeader>
  </headerFooter>
  <rowBreaks count="1" manualBreakCount="1">
    <brk id="53" max="16383" man="1"/>
  </rowBreaks>
</worksheet>
</file>

<file path=xl/worksheets/sheet3.xml><?xml version="1.0" encoding="utf-8"?>
<worksheet xmlns="http://schemas.openxmlformats.org/spreadsheetml/2006/main" xmlns:r="http://schemas.openxmlformats.org/officeDocument/2006/relationships">
  <sheetPr codeName="Sheet4">
    <pageSetUpPr fitToPage="1"/>
  </sheetPr>
  <dimension ref="A2:M29"/>
  <sheetViews>
    <sheetView showGridLines="0" zoomScaleNormal="100" workbookViewId="0"/>
  </sheetViews>
  <sheetFormatPr defaultRowHeight="12.75"/>
  <cols>
    <col min="1" max="1" width="44.7109375" customWidth="1"/>
    <col min="2" max="5" width="11.140625" customWidth="1"/>
    <col min="6" max="6" width="2.7109375" customWidth="1"/>
    <col min="7" max="12" width="11.140625" customWidth="1"/>
    <col min="13" max="13" width="2.7109375" customWidth="1"/>
  </cols>
  <sheetData>
    <row r="2" spans="1:13" ht="18">
      <c r="A2" s="132" t="s">
        <v>28</v>
      </c>
      <c r="B2" s="132"/>
      <c r="C2" s="132"/>
      <c r="D2" s="132"/>
      <c r="E2" s="132"/>
      <c r="F2" s="132"/>
      <c r="G2" s="132"/>
      <c r="H2" s="132"/>
      <c r="I2" s="132"/>
      <c r="J2" s="132"/>
      <c r="K2" s="132"/>
      <c r="L2" s="132"/>
      <c r="M2" s="119"/>
    </row>
    <row r="3" spans="1:13" ht="18" customHeight="1">
      <c r="A3" s="133" t="s">
        <v>64</v>
      </c>
      <c r="B3" s="133"/>
      <c r="C3" s="133"/>
      <c r="D3" s="133"/>
      <c r="E3" s="133"/>
      <c r="F3" s="133"/>
      <c r="G3" s="133"/>
      <c r="H3" s="133"/>
      <c r="I3" s="133"/>
      <c r="J3" s="133"/>
      <c r="K3" s="133"/>
      <c r="L3" s="133"/>
      <c r="M3" s="118"/>
    </row>
    <row r="4" spans="1:13" ht="18">
      <c r="A4" s="134" t="s">
        <v>65</v>
      </c>
      <c r="B4" s="134"/>
      <c r="C4" s="134"/>
      <c r="D4" s="134"/>
      <c r="E4" s="134"/>
      <c r="F4" s="134"/>
      <c r="G4" s="134"/>
      <c r="H4" s="134"/>
      <c r="I4" s="134"/>
      <c r="J4" s="134"/>
      <c r="K4" s="134"/>
      <c r="L4" s="134"/>
      <c r="M4" s="117"/>
    </row>
    <row r="5" spans="1:13" s="85" customFormat="1" ht="12">
      <c r="A5" s="84"/>
      <c r="B5" s="84"/>
      <c r="C5" s="84"/>
      <c r="D5" s="84"/>
      <c r="E5" s="84"/>
      <c r="G5" s="84"/>
      <c r="H5" s="84"/>
      <c r="I5" s="84"/>
      <c r="J5" s="84"/>
      <c r="K5" s="84"/>
      <c r="L5" s="84"/>
      <c r="M5" s="84"/>
    </row>
    <row r="6" spans="1:13" s="85" customFormat="1" ht="12">
      <c r="A6" s="84"/>
      <c r="B6" s="84"/>
      <c r="C6" s="84"/>
      <c r="D6" s="84"/>
      <c r="E6" s="84"/>
      <c r="G6" s="84"/>
      <c r="H6" s="84"/>
      <c r="I6" s="84"/>
      <c r="J6" s="84"/>
      <c r="K6" s="84"/>
      <c r="L6" s="84"/>
      <c r="M6" s="84"/>
    </row>
    <row r="7" spans="1:13" s="85" customFormat="1" ht="12">
      <c r="A7" s="84"/>
      <c r="B7" s="84"/>
      <c r="C7" s="84"/>
      <c r="D7" s="84"/>
      <c r="E7" s="84"/>
      <c r="G7" s="84"/>
      <c r="H7" s="84"/>
      <c r="I7" s="84"/>
      <c r="J7" s="84"/>
      <c r="K7" s="84"/>
      <c r="L7" s="84"/>
      <c r="M7" s="84"/>
    </row>
    <row r="8" spans="1:13" s="85" customFormat="1" ht="12"/>
    <row r="9" spans="1:13">
      <c r="B9" s="127">
        <v>2011</v>
      </c>
      <c r="C9" s="127"/>
      <c r="D9" s="127"/>
      <c r="E9" s="127"/>
      <c r="G9" s="127">
        <v>2010</v>
      </c>
      <c r="H9" s="127"/>
      <c r="I9" s="127"/>
      <c r="J9" s="127"/>
      <c r="K9" s="127"/>
      <c r="L9" s="127"/>
    </row>
    <row r="10" spans="1:13">
      <c r="B10" s="92" t="s">
        <v>23</v>
      </c>
      <c r="C10" s="92" t="s">
        <v>24</v>
      </c>
      <c r="D10" s="92" t="s">
        <v>25</v>
      </c>
      <c r="E10" s="92" t="s">
        <v>74</v>
      </c>
      <c r="G10" s="92" t="s">
        <v>23</v>
      </c>
      <c r="H10" s="92" t="s">
        <v>24</v>
      </c>
      <c r="I10" s="92" t="s">
        <v>25</v>
      </c>
      <c r="J10" s="92" t="s">
        <v>74</v>
      </c>
      <c r="K10" s="92" t="s">
        <v>26</v>
      </c>
      <c r="L10" s="15" t="s">
        <v>87</v>
      </c>
    </row>
    <row r="12" spans="1:13">
      <c r="A12" s="82" t="s">
        <v>13</v>
      </c>
    </row>
    <row r="13" spans="1:13">
      <c r="A13" s="86" t="s">
        <v>66</v>
      </c>
      <c r="B13" s="88">
        <v>0.95</v>
      </c>
      <c r="C13" s="88">
        <v>1.31</v>
      </c>
      <c r="D13" s="88">
        <v>1.23</v>
      </c>
      <c r="E13" s="112">
        <v>3.4899999999999998</v>
      </c>
      <c r="G13" s="88">
        <v>0.66</v>
      </c>
      <c r="H13" s="88">
        <v>0.91</v>
      </c>
      <c r="I13" s="88">
        <v>1.17</v>
      </c>
      <c r="J13" s="112">
        <v>2.74</v>
      </c>
      <c r="K13" s="88">
        <v>1.01</v>
      </c>
      <c r="L13" s="112">
        <v>3.75</v>
      </c>
    </row>
    <row r="14" spans="1:13">
      <c r="A14" s="86" t="s">
        <v>67</v>
      </c>
      <c r="B14" s="90">
        <v>0.09</v>
      </c>
      <c r="C14" s="90">
        <v>0.03</v>
      </c>
      <c r="D14" s="90">
        <v>-0.3</v>
      </c>
      <c r="E14" s="113">
        <v>-0.18</v>
      </c>
      <c r="G14" s="90">
        <v>-0.08</v>
      </c>
      <c r="H14" s="90">
        <v>0</v>
      </c>
      <c r="I14" s="90">
        <v>0.02</v>
      </c>
      <c r="J14" s="113">
        <v>-0.06</v>
      </c>
      <c r="K14" s="90">
        <v>0.05</v>
      </c>
      <c r="L14" s="113">
        <v>-9.999999999999995E-3</v>
      </c>
    </row>
    <row r="15" spans="1:13">
      <c r="A15" s="86" t="s">
        <v>16</v>
      </c>
      <c r="B15" s="90">
        <v>1.04</v>
      </c>
      <c r="C15" s="90">
        <v>1.34</v>
      </c>
      <c r="D15" s="90">
        <v>0.93</v>
      </c>
      <c r="E15" s="113">
        <v>3.31</v>
      </c>
      <c r="G15" s="90">
        <v>0.57999999999999996</v>
      </c>
      <c r="H15" s="90">
        <v>0.91</v>
      </c>
      <c r="I15" s="90">
        <v>1.2</v>
      </c>
      <c r="J15" s="113">
        <v>2.68</v>
      </c>
      <c r="K15" s="90">
        <v>1.06</v>
      </c>
      <c r="L15" s="113">
        <v>3.75</v>
      </c>
    </row>
    <row r="16" spans="1:13">
      <c r="A16" s="83"/>
      <c r="E16" s="111"/>
      <c r="J16" s="111"/>
      <c r="L16" s="111"/>
    </row>
    <row r="17" spans="1:12">
      <c r="A17" s="82" t="s">
        <v>15</v>
      </c>
      <c r="E17" s="111"/>
      <c r="J17" s="111"/>
      <c r="L17" s="111"/>
    </row>
    <row r="18" spans="1:12">
      <c r="A18" s="86" t="s">
        <v>66</v>
      </c>
      <c r="B18" s="88">
        <v>0.94</v>
      </c>
      <c r="C18" s="88">
        <v>1.28</v>
      </c>
      <c r="D18" s="88">
        <v>1.21</v>
      </c>
      <c r="E18" s="112">
        <v>3.4299999999999997</v>
      </c>
      <c r="G18" s="88">
        <v>0.66</v>
      </c>
      <c r="H18" s="88">
        <v>0.9</v>
      </c>
      <c r="I18" s="88">
        <v>1.1599999999999999</v>
      </c>
      <c r="J18" s="112">
        <v>2.71</v>
      </c>
      <c r="K18" s="88">
        <v>0.99</v>
      </c>
      <c r="L18" s="112">
        <v>3.71</v>
      </c>
    </row>
    <row r="19" spans="1:12">
      <c r="A19" s="86" t="s">
        <v>67</v>
      </c>
      <c r="B19" s="90">
        <v>0.09</v>
      </c>
      <c r="C19" s="90">
        <v>0.03</v>
      </c>
      <c r="D19" s="90">
        <v>-0.3</v>
      </c>
      <c r="E19" s="113">
        <v>-0.16999999999999998</v>
      </c>
      <c r="G19" s="90">
        <v>-0.08</v>
      </c>
      <c r="H19" s="90">
        <v>0</v>
      </c>
      <c r="I19" s="90">
        <v>0.02</v>
      </c>
      <c r="J19" s="113">
        <v>-0.06</v>
      </c>
      <c r="K19" s="90">
        <v>0.05</v>
      </c>
      <c r="L19" s="113">
        <v>-9.999999999999995E-3</v>
      </c>
    </row>
    <row r="20" spans="1:12">
      <c r="A20" s="86" t="s">
        <v>16</v>
      </c>
      <c r="B20" s="90">
        <v>1.03</v>
      </c>
      <c r="C20" s="90">
        <v>1.32</v>
      </c>
      <c r="D20" s="90">
        <v>0.91</v>
      </c>
      <c r="E20" s="113">
        <v>3.2600000000000002</v>
      </c>
      <c r="G20" s="90">
        <v>0.57999999999999996</v>
      </c>
      <c r="H20" s="90">
        <v>0.9</v>
      </c>
      <c r="I20" s="90">
        <v>1.19</v>
      </c>
      <c r="J20" s="113">
        <v>2.66</v>
      </c>
      <c r="K20" s="90">
        <v>1.04</v>
      </c>
      <c r="L20" s="113">
        <v>3.7</v>
      </c>
    </row>
    <row r="21" spans="1:12">
      <c r="A21" s="86"/>
      <c r="B21" s="90"/>
      <c r="C21" s="90"/>
      <c r="D21" s="90"/>
      <c r="E21" s="113"/>
      <c r="G21" s="90"/>
      <c r="H21" s="90"/>
      <c r="I21" s="90"/>
      <c r="J21" s="113"/>
      <c r="K21" s="90"/>
      <c r="L21" s="113"/>
    </row>
    <row r="22" spans="1:12">
      <c r="A22" s="86"/>
      <c r="B22" s="87"/>
      <c r="C22" s="87"/>
      <c r="D22" s="87"/>
      <c r="E22" s="87"/>
      <c r="G22" s="87"/>
      <c r="H22" s="87"/>
      <c r="I22" s="87"/>
      <c r="J22" s="110"/>
      <c r="K22" s="87"/>
      <c r="L22" s="87"/>
    </row>
    <row r="23" spans="1:12">
      <c r="A23" s="82" t="s">
        <v>75</v>
      </c>
      <c r="B23" s="87"/>
      <c r="C23" s="87"/>
      <c r="D23" s="87"/>
      <c r="E23" s="87"/>
      <c r="G23" s="87"/>
      <c r="H23" s="87"/>
      <c r="I23" s="87"/>
      <c r="J23" s="110"/>
      <c r="K23" s="87"/>
      <c r="L23" s="87"/>
    </row>
    <row r="24" spans="1:12">
      <c r="A24" s="131" t="s">
        <v>77</v>
      </c>
      <c r="B24" s="131"/>
      <c r="C24" s="131"/>
      <c r="D24" s="131"/>
      <c r="E24" s="131"/>
      <c r="F24" s="131"/>
      <c r="G24" s="131"/>
      <c r="H24" s="131"/>
      <c r="I24" s="131"/>
      <c r="J24" s="131"/>
      <c r="K24" s="131"/>
      <c r="L24" s="131"/>
    </row>
    <row r="25" spans="1:12">
      <c r="A25" s="131"/>
      <c r="B25" s="131"/>
      <c r="C25" s="131"/>
      <c r="D25" s="131"/>
      <c r="E25" s="131"/>
      <c r="F25" s="131"/>
      <c r="G25" s="131"/>
      <c r="H25" s="131"/>
      <c r="I25" s="131"/>
      <c r="J25" s="131"/>
      <c r="K25" s="131"/>
      <c r="L25" s="131"/>
    </row>
    <row r="26" spans="1:12">
      <c r="A26" s="131"/>
      <c r="B26" s="131"/>
      <c r="C26" s="131"/>
      <c r="D26" s="131"/>
      <c r="E26" s="131"/>
      <c r="F26" s="131"/>
      <c r="G26" s="131"/>
      <c r="H26" s="131"/>
      <c r="I26" s="131"/>
      <c r="J26" s="131"/>
      <c r="K26" s="131"/>
      <c r="L26" s="131"/>
    </row>
    <row r="27" spans="1:12">
      <c r="A27" s="131"/>
      <c r="B27" s="131"/>
      <c r="C27" s="131"/>
      <c r="D27" s="131"/>
      <c r="E27" s="131"/>
      <c r="F27" s="131"/>
      <c r="G27" s="131"/>
      <c r="H27" s="131"/>
      <c r="I27" s="131"/>
      <c r="J27" s="131"/>
      <c r="K27" s="131"/>
      <c r="L27" s="131"/>
    </row>
    <row r="28" spans="1:12">
      <c r="A28" s="131"/>
      <c r="B28" s="131"/>
      <c r="C28" s="131"/>
      <c r="D28" s="131"/>
      <c r="E28" s="131"/>
      <c r="F28" s="131"/>
      <c r="G28" s="131"/>
      <c r="H28" s="131"/>
      <c r="I28" s="131"/>
      <c r="J28" s="131"/>
      <c r="K28" s="131"/>
      <c r="L28" s="131"/>
    </row>
    <row r="29" spans="1:12">
      <c r="A29" s="131"/>
      <c r="B29" s="131"/>
      <c r="C29" s="131"/>
      <c r="D29" s="131"/>
      <c r="E29" s="131"/>
      <c r="F29" s="131"/>
      <c r="G29" s="131"/>
      <c r="H29" s="131"/>
      <c r="I29" s="131"/>
      <c r="J29" s="131"/>
      <c r="K29" s="131"/>
      <c r="L29" s="131"/>
    </row>
  </sheetData>
  <mergeCells count="6">
    <mergeCell ref="B9:E9"/>
    <mergeCell ref="A24:L29"/>
    <mergeCell ref="A2:L2"/>
    <mergeCell ref="A3:L3"/>
    <mergeCell ref="A4:L4"/>
    <mergeCell ref="G9:L9"/>
  </mergeCells>
  <pageMargins left="0.25" right="0.25" top="0.75" bottom="0.75" header="0.3" footer="0.3"/>
  <pageSetup scale="65" orientation="portrait" r:id="rId1"/>
  <headerFooter>
    <oddHeader>&amp;LDOVER CORPORATION - INVESTOR SUPPLEMENT
THIRD QUARTER 2011</oddHeader>
  </headerFooter>
</worksheet>
</file>

<file path=xl/worksheets/sheet4.xml><?xml version="1.0" encoding="utf-8"?>
<worksheet xmlns="http://schemas.openxmlformats.org/spreadsheetml/2006/main" xmlns:r="http://schemas.openxmlformats.org/officeDocument/2006/relationships">
  <sheetPr codeName="Sheet5">
    <pageSetUpPr fitToPage="1"/>
  </sheetPr>
  <dimension ref="A2:O19"/>
  <sheetViews>
    <sheetView showGridLines="0" zoomScaleNormal="100" workbookViewId="0"/>
  </sheetViews>
  <sheetFormatPr defaultRowHeight="12.75" outlineLevelRow="1" outlineLevelCol="1"/>
  <cols>
    <col min="1" max="1" width="25.7109375" customWidth="1"/>
    <col min="2" max="5" width="11.7109375" customWidth="1"/>
    <col min="6" max="6" width="2.7109375" customWidth="1"/>
    <col min="7" max="8" width="11.7109375" customWidth="1"/>
    <col min="9" max="9" width="11.7109375" hidden="1" customWidth="1" outlineLevel="1"/>
    <col min="10" max="10" width="11.7109375" customWidth="1" collapsed="1"/>
    <col min="11" max="11" width="11.7109375" customWidth="1" outlineLevel="1"/>
    <col min="12" max="13" width="11.7109375" customWidth="1"/>
    <col min="14" max="14" width="2.7109375" customWidth="1"/>
  </cols>
  <sheetData>
    <row r="2" spans="1:15" ht="18">
      <c r="A2" s="132" t="s">
        <v>28</v>
      </c>
      <c r="B2" s="132"/>
      <c r="C2" s="132"/>
      <c r="D2" s="132"/>
      <c r="E2" s="132"/>
      <c r="F2" s="132"/>
      <c r="G2" s="132"/>
      <c r="H2" s="132"/>
      <c r="I2" s="132"/>
      <c r="J2" s="132"/>
      <c r="K2" s="132"/>
      <c r="L2" s="132"/>
      <c r="M2" s="132"/>
      <c r="N2" s="119"/>
      <c r="O2" s="96"/>
    </row>
    <row r="3" spans="1:15" ht="18">
      <c r="A3" s="132" t="s">
        <v>68</v>
      </c>
      <c r="B3" s="132"/>
      <c r="C3" s="132"/>
      <c r="D3" s="132"/>
      <c r="E3" s="132"/>
      <c r="F3" s="132"/>
      <c r="G3" s="132"/>
      <c r="H3" s="132"/>
      <c r="I3" s="132"/>
      <c r="J3" s="132"/>
      <c r="K3" s="132"/>
      <c r="L3" s="132"/>
      <c r="M3" s="132"/>
      <c r="N3" s="119"/>
      <c r="O3" s="96"/>
    </row>
    <row r="4" spans="1:15" ht="18">
      <c r="A4" s="135" t="s">
        <v>69</v>
      </c>
      <c r="B4" s="135"/>
      <c r="C4" s="135"/>
      <c r="D4" s="135"/>
      <c r="E4" s="135"/>
      <c r="F4" s="135"/>
      <c r="G4" s="135"/>
      <c r="H4" s="135"/>
      <c r="I4" s="135"/>
      <c r="J4" s="135"/>
      <c r="K4" s="135"/>
      <c r="L4" s="135"/>
      <c r="M4" s="135"/>
      <c r="N4" s="120"/>
      <c r="O4" s="97"/>
    </row>
    <row r="8" spans="1:15">
      <c r="B8" s="127">
        <v>2011</v>
      </c>
      <c r="C8" s="127"/>
      <c r="D8" s="127"/>
      <c r="E8" s="127"/>
      <c r="G8" s="127">
        <v>2010</v>
      </c>
      <c r="H8" s="127"/>
      <c r="I8" s="127"/>
      <c r="J8" s="127"/>
      <c r="K8" s="127"/>
      <c r="L8" s="127"/>
      <c r="M8" s="127"/>
    </row>
    <row r="9" spans="1:15">
      <c r="B9" s="92" t="s">
        <v>23</v>
      </c>
      <c r="C9" s="92" t="s">
        <v>24</v>
      </c>
      <c r="D9" s="92" t="s">
        <v>25</v>
      </c>
      <c r="E9" s="92" t="s">
        <v>74</v>
      </c>
      <c r="G9" s="92" t="s">
        <v>23</v>
      </c>
      <c r="H9" s="92" t="s">
        <v>24</v>
      </c>
      <c r="I9" s="92" t="s">
        <v>73</v>
      </c>
      <c r="J9" s="92" t="s">
        <v>25</v>
      </c>
      <c r="K9" s="92" t="s">
        <v>74</v>
      </c>
      <c r="L9" s="92" t="s">
        <v>26</v>
      </c>
      <c r="M9" s="15" t="s">
        <v>87</v>
      </c>
    </row>
    <row r="10" spans="1:15">
      <c r="A10" t="s">
        <v>78</v>
      </c>
      <c r="B10" s="98">
        <v>123645</v>
      </c>
      <c r="C10" s="98">
        <v>207320</v>
      </c>
      <c r="D10" s="98">
        <v>382325</v>
      </c>
      <c r="E10" s="98">
        <f>SUM(B10,C10,D10)</f>
        <v>713290</v>
      </c>
      <c r="G10" s="89">
        <v>80539</v>
      </c>
      <c r="H10" s="89">
        <v>219644</v>
      </c>
      <c r="I10" s="89">
        <f>SUM(G10:H10)</f>
        <v>300183</v>
      </c>
      <c r="J10" s="89">
        <v>178587</v>
      </c>
      <c r="K10" s="89">
        <f>SUM(I10:J10)</f>
        <v>478770</v>
      </c>
      <c r="L10" s="89">
        <v>421412</v>
      </c>
      <c r="M10" s="98">
        <f>SUM(K10:L10)</f>
        <v>900182</v>
      </c>
    </row>
    <row r="11" spans="1:15">
      <c r="A11" t="s">
        <v>70</v>
      </c>
      <c r="B11" s="94">
        <v>-51712</v>
      </c>
      <c r="C11" s="94">
        <v>-72986</v>
      </c>
      <c r="D11" s="94">
        <v>-66001</v>
      </c>
      <c r="E11" s="123">
        <f>SUM(B11,C11,D11)</f>
        <v>-190699</v>
      </c>
      <c r="G11" s="94">
        <v>-38790</v>
      </c>
      <c r="H11" s="94">
        <v>-46411</v>
      </c>
      <c r="I11" s="94">
        <f>SUM(G11:H11)</f>
        <v>-85201</v>
      </c>
      <c r="J11" s="94">
        <v>-40040</v>
      </c>
      <c r="K11" s="94">
        <f>SUM(I11:J11)</f>
        <v>-125241</v>
      </c>
      <c r="L11" s="94">
        <v>-51727</v>
      </c>
      <c r="M11" s="94">
        <f>SUM(K11:L11)</f>
        <v>-176968</v>
      </c>
    </row>
    <row r="12" spans="1:15" ht="13.5" thickBot="1">
      <c r="A12" t="s">
        <v>79</v>
      </c>
      <c r="B12" s="99">
        <f>SUM(B10:B11)</f>
        <v>71933</v>
      </c>
      <c r="C12" s="99">
        <f>SUM(C10:C11)</f>
        <v>134334</v>
      </c>
      <c r="D12" s="99">
        <f t="shared" ref="D12:E12" si="0">SUM(D10:D11)</f>
        <v>316324</v>
      </c>
      <c r="E12" s="99">
        <f t="shared" si="0"/>
        <v>522591</v>
      </c>
      <c r="G12" s="99">
        <f>SUM(G10:G11)</f>
        <v>41749</v>
      </c>
      <c r="H12" s="99">
        <f t="shared" ref="H12:L12" si="1">SUM(H10:H11)</f>
        <v>173233</v>
      </c>
      <c r="I12" s="99">
        <f>SUM(I10:I11)</f>
        <v>214982</v>
      </c>
      <c r="J12" s="99">
        <f t="shared" si="1"/>
        <v>138547</v>
      </c>
      <c r="K12" s="99">
        <f>SUM(K10:K11)</f>
        <v>353529</v>
      </c>
      <c r="L12" s="99">
        <f t="shared" si="1"/>
        <v>369685</v>
      </c>
      <c r="M12" s="99">
        <f>SUM(M10:M11)</f>
        <v>723214</v>
      </c>
    </row>
    <row r="13" spans="1:15" ht="13.5" thickTop="1"/>
    <row r="14" spans="1:15" ht="25.5" hidden="1" outlineLevel="1">
      <c r="A14" s="93" t="s">
        <v>71</v>
      </c>
      <c r="B14" s="87">
        <f>'Segment Tables'!B42</f>
        <v>178110</v>
      </c>
      <c r="C14" s="87">
        <f>'Segment Tables'!C42</f>
        <v>243309</v>
      </c>
      <c r="D14" s="87">
        <f>'Segment Tables'!D42</f>
        <v>228577</v>
      </c>
      <c r="E14" s="87">
        <f>SUM(B14:D14)</f>
        <v>649996</v>
      </c>
      <c r="G14" s="87">
        <f>'Segment Tables'!G42</f>
        <v>123559</v>
      </c>
      <c r="H14" s="87">
        <f>'Segment Tables'!H42</f>
        <v>169545</v>
      </c>
      <c r="I14" s="87" t="e">
        <f>'Segment Tables'!#REF!</f>
        <v>#REF!</v>
      </c>
      <c r="J14" s="87">
        <f>'Segment Tables'!I42</f>
        <v>219309</v>
      </c>
      <c r="K14" s="87">
        <f>'Segment Tables'!J42</f>
        <v>512413</v>
      </c>
      <c r="L14" s="87">
        <f>'Segment Tables'!K42</f>
        <v>188794</v>
      </c>
      <c r="M14" s="87">
        <f>SUM(K14:L14)</f>
        <v>701207</v>
      </c>
    </row>
    <row r="15" spans="1:15" hidden="1" outlineLevel="1">
      <c r="A15" s="93" t="s">
        <v>3</v>
      </c>
      <c r="B15" s="87">
        <f>'Segment Tables'!B29</f>
        <v>1865042</v>
      </c>
      <c r="C15" s="87">
        <f>'Segment Tables'!C29</f>
        <v>2053857</v>
      </c>
      <c r="D15" s="87">
        <f>'Segment Tables'!D29</f>
        <v>2203388</v>
      </c>
      <c r="E15" s="87">
        <f>SUM(B15:D15)</f>
        <v>6122287</v>
      </c>
      <c r="G15" s="87">
        <f>'Segment Tables'!G29</f>
        <v>1516497</v>
      </c>
      <c r="H15" s="87">
        <f>'Segment Tables'!H29</f>
        <v>1705095</v>
      </c>
      <c r="I15" s="87" t="e">
        <f>'Segment Tables'!#REF!</f>
        <v>#REF!</v>
      </c>
      <c r="J15" s="87">
        <f>'Segment Tables'!I29</f>
        <v>1802158</v>
      </c>
      <c r="K15" s="87">
        <f>'Segment Tables'!J29</f>
        <v>5023750</v>
      </c>
      <c r="L15" s="87">
        <f>'Segment Tables'!K29</f>
        <v>1790713</v>
      </c>
      <c r="M15" s="87">
        <f>SUM(K15:L15)</f>
        <v>6814463</v>
      </c>
    </row>
    <row r="16" spans="1:15" hidden="1" outlineLevel="1"/>
    <row r="17" spans="1:13" ht="38.25" collapsed="1">
      <c r="A17" s="95" t="s">
        <v>80</v>
      </c>
      <c r="B17" s="100">
        <f>B12/B14</f>
        <v>0.40386839593509627</v>
      </c>
      <c r="C17" s="100">
        <f t="shared" ref="C17:E17" si="2">C12/C14</f>
        <v>0.55211274552112743</v>
      </c>
      <c r="D17" s="100">
        <f t="shared" si="2"/>
        <v>1.383883767833159</v>
      </c>
      <c r="E17" s="100">
        <f t="shared" si="2"/>
        <v>0.80399110148370145</v>
      </c>
      <c r="G17" s="100">
        <f>G12/G14</f>
        <v>0.33788716321757217</v>
      </c>
      <c r="H17" s="100">
        <f t="shared" ref="H17:M17" si="3">H12/H14</f>
        <v>1.0217523371376331</v>
      </c>
      <c r="I17" s="100" t="e">
        <f t="shared" si="3"/>
        <v>#REF!</v>
      </c>
      <c r="J17" s="100">
        <f t="shared" si="3"/>
        <v>0.63174333930664039</v>
      </c>
      <c r="K17" s="100">
        <f t="shared" si="3"/>
        <v>0.68992980271772963</v>
      </c>
      <c r="L17" s="100">
        <f t="shared" si="3"/>
        <v>1.9581395595199</v>
      </c>
      <c r="M17" s="100">
        <f t="shared" si="3"/>
        <v>1.0313844556600262</v>
      </c>
    </row>
    <row r="19" spans="1:13" ht="25.5">
      <c r="A19" s="95" t="s">
        <v>81</v>
      </c>
      <c r="B19" s="100">
        <f t="shared" ref="B19:E19" si="4">B12/B15</f>
        <v>3.8569104609976611E-2</v>
      </c>
      <c r="C19" s="100">
        <f t="shared" si="4"/>
        <v>6.5405722014726442E-2</v>
      </c>
      <c r="D19" s="100">
        <f t="shared" si="4"/>
        <v>0.14356255003658003</v>
      </c>
      <c r="E19" s="100">
        <f t="shared" si="4"/>
        <v>8.5358788309009365E-2</v>
      </c>
      <c r="G19" s="100">
        <f t="shared" ref="G19:M19" si="5">G12/G15</f>
        <v>2.7529892904502945E-2</v>
      </c>
      <c r="H19" s="100">
        <f t="shared" si="5"/>
        <v>0.10159727170626856</v>
      </c>
      <c r="I19" s="100" t="e">
        <f t="shared" si="5"/>
        <v>#REF!</v>
      </c>
      <c r="J19" s="100">
        <f t="shared" si="5"/>
        <v>7.6878386911691424E-2</v>
      </c>
      <c r="K19" s="100">
        <f t="shared" si="5"/>
        <v>7.0371535207763125E-2</v>
      </c>
      <c r="L19" s="100">
        <f t="shared" si="5"/>
        <v>0.20644570067900328</v>
      </c>
      <c r="M19" s="100">
        <f t="shared" si="5"/>
        <v>0.10612927240194862</v>
      </c>
    </row>
  </sheetData>
  <mergeCells count="5">
    <mergeCell ref="A4:M4"/>
    <mergeCell ref="A3:M3"/>
    <mergeCell ref="A2:M2"/>
    <mergeCell ref="G8:M8"/>
    <mergeCell ref="B8:E8"/>
  </mergeCells>
  <pageMargins left="0.25" right="0.25" top="0.75" bottom="0.75" header="0.3" footer="0.3"/>
  <pageSetup scale="71" orientation="portrait" r:id="rId1"/>
  <headerFooter>
    <oddHeader>&amp;LDOVER CORPORATION - INVESTOR SUPPLEMENT
THIRD QUARTER 2011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Income Statement</vt:lpstr>
      <vt:lpstr>Segment Tables</vt:lpstr>
      <vt:lpstr>Quarterly EPS</vt:lpstr>
      <vt:lpstr>Free Cash Flow</vt:lpstr>
      <vt:lpstr>'Free Cash Flow'!Print_Area</vt:lpstr>
      <vt:lpstr>'Income Statement'!Print_Area</vt:lpstr>
      <vt:lpstr>'Quarterly EPS'!Print_Area</vt:lpstr>
      <vt:lpstr>'Segment Tables'!Print_Area</vt:lpstr>
      <vt:lpstr>'Segment Tables'!Print_Titles</vt:lpstr>
    </vt:vector>
  </TitlesOfParts>
  <Company>Dover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Vetter, Janet</dc:creator>
  <cp:lastModifiedBy>Vetter, Janet</cp:lastModifiedBy>
  <cp:lastPrinted>2011-10-20T19:37:57Z</cp:lastPrinted>
  <dcterms:created xsi:type="dcterms:W3CDTF">2011-05-17T18:54:03Z</dcterms:created>
  <dcterms:modified xsi:type="dcterms:W3CDTF">2011-10-20T21:29:34Z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 KID">
    <vt:lpwstr/>
  </property>
  <property fmtid="{D5CDD505-2E9C-101B-9397-08002B2CF9AE}" pid="3" name="K4XL DBKID">
    <vt:lpwstr/>
  </property>
  <property fmtid="{D5CDD505-2E9C-101B-9397-08002B2CF9AE}" pid="4" name="K4XLRetrievePerWS">
    <vt:lpwstr>Y</vt:lpwstr>
  </property>
  <property fmtid="{D5CDD505-2E9C-101B-9397-08002B2CF9AE}" pid="5" name="K4XLScatterRefresh">
    <vt:lpwstr>N</vt:lpwstr>
  </property>
  <property fmtid="{D5CDD505-2E9C-101B-9397-08002B2CF9AE}" pid="6" name="K4XLVersion">
    <vt:lpwstr>3.5.7.2796</vt:lpwstr>
  </property>
</Properties>
</file>